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DAEPDSS\Nueva carpeta\DMSaavedra\INFORMACIÓN FINANCIERA\CARTERA\2025\Cartera marzo 2025\3.Sur\"/>
    </mc:Choice>
  </mc:AlternateContent>
  <xr:revisionPtr revIDLastSave="0" documentId="13_ncr:1_{18B2873A-9A5C-43AF-AB8E-8924FF1184F9}" xr6:coauthVersionLast="47" xr6:coauthVersionMax="47" xr10:uidLastSave="{00000000-0000-0000-0000-000000000000}"/>
  <bookViews>
    <workbookView xWindow="14400" yWindow="0" windowWidth="14400" windowHeight="15600" activeTab="1" xr2:uid="{00000000-000D-0000-FFFF-FFFF00000000}"/>
  </bookViews>
  <sheets>
    <sheet name="Marzo_2025" sheetId="23" r:id="rId1"/>
    <sheet name="2024-2025" sheetId="25" r:id="rId2"/>
    <sheet name="Marzo_2025 (2)" sheetId="26" r:id="rId3"/>
  </sheets>
  <definedNames>
    <definedName name="_xlnm._FilterDatabase" localSheetId="1" hidden="1">'2024-2025'!$B$5:$H$336</definedName>
    <definedName name="_xlnm._FilterDatabase" localSheetId="0" hidden="1">Marzo_2025!$B$6:$T$302</definedName>
    <definedName name="_xlnm._FilterDatabase" localSheetId="2" hidden="1">'Marzo_2025 (2)'!$B$6:$R$280</definedName>
    <definedName name="_xlnm.Print_Titles" localSheetId="0">Marzo_2025!$6:$6</definedName>
    <definedName name="_xlnm.Print_Titles" localSheetId="2">'Marzo_2025 (2)'!$6:$6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26" l="1"/>
  <c r="L9" i="26"/>
  <c r="L10" i="26"/>
  <c r="L11" i="26"/>
  <c r="L12" i="26"/>
  <c r="L13" i="26"/>
  <c r="O13" i="26" s="1"/>
  <c r="L14" i="26"/>
  <c r="O14" i="26" s="1"/>
  <c r="L15" i="26"/>
  <c r="L16" i="26"/>
  <c r="L17" i="26"/>
  <c r="L18" i="26"/>
  <c r="L19" i="26"/>
  <c r="L20" i="26"/>
  <c r="L21" i="26"/>
  <c r="O21" i="26" s="1"/>
  <c r="L22" i="26"/>
  <c r="O22" i="26" s="1"/>
  <c r="L23" i="26"/>
  <c r="L24" i="26"/>
  <c r="L25" i="26"/>
  <c r="L26" i="26"/>
  <c r="L27" i="26"/>
  <c r="L28" i="26"/>
  <c r="L29" i="26"/>
  <c r="O29" i="26" s="1"/>
  <c r="L30" i="26"/>
  <c r="O30" i="26" s="1"/>
  <c r="L31" i="26"/>
  <c r="L32" i="26"/>
  <c r="L33" i="26"/>
  <c r="L34" i="26"/>
  <c r="L35" i="26"/>
  <c r="L36" i="26"/>
  <c r="L37" i="26"/>
  <c r="O37" i="26" s="1"/>
  <c r="L38" i="26"/>
  <c r="O38" i="26" s="1"/>
  <c r="L39" i="26"/>
  <c r="L40" i="26"/>
  <c r="L41" i="26"/>
  <c r="L42" i="26"/>
  <c r="L43" i="26"/>
  <c r="L44" i="26"/>
  <c r="L45" i="26"/>
  <c r="O45" i="26" s="1"/>
  <c r="L46" i="26"/>
  <c r="O46" i="26" s="1"/>
  <c r="L47" i="26"/>
  <c r="L48" i="26"/>
  <c r="L49" i="26"/>
  <c r="L50" i="26"/>
  <c r="L51" i="26"/>
  <c r="L52" i="26"/>
  <c r="L53" i="26"/>
  <c r="O53" i="26" s="1"/>
  <c r="L54" i="26"/>
  <c r="O54" i="26" s="1"/>
  <c r="L55" i="26"/>
  <c r="L56" i="26"/>
  <c r="L57" i="26"/>
  <c r="L58" i="26"/>
  <c r="L59" i="26"/>
  <c r="L60" i="26"/>
  <c r="L61" i="26"/>
  <c r="O61" i="26" s="1"/>
  <c r="L62" i="26"/>
  <c r="O62" i="26" s="1"/>
  <c r="L63" i="26"/>
  <c r="L64" i="26"/>
  <c r="L65" i="26"/>
  <c r="L66" i="26"/>
  <c r="L67" i="26"/>
  <c r="L68" i="26"/>
  <c r="L69" i="26"/>
  <c r="O69" i="26" s="1"/>
  <c r="L70" i="26"/>
  <c r="O70" i="26" s="1"/>
  <c r="L71" i="26"/>
  <c r="L72" i="26"/>
  <c r="L73" i="26"/>
  <c r="L74" i="26"/>
  <c r="L75" i="26"/>
  <c r="L76" i="26"/>
  <c r="L77" i="26"/>
  <c r="O77" i="26" s="1"/>
  <c r="L78" i="26"/>
  <c r="O78" i="26" s="1"/>
  <c r="L79" i="26"/>
  <c r="L80" i="26"/>
  <c r="L81" i="26"/>
  <c r="L82" i="26"/>
  <c r="L83" i="26"/>
  <c r="L84" i="26"/>
  <c r="L85" i="26"/>
  <c r="O85" i="26" s="1"/>
  <c r="L86" i="26"/>
  <c r="O86" i="26" s="1"/>
  <c r="L87" i="26"/>
  <c r="L88" i="26"/>
  <c r="L89" i="26"/>
  <c r="L90" i="26"/>
  <c r="L91" i="26"/>
  <c r="L92" i="26"/>
  <c r="L93" i="26"/>
  <c r="O93" i="26" s="1"/>
  <c r="L94" i="26"/>
  <c r="O94" i="26" s="1"/>
  <c r="L95" i="26"/>
  <c r="L96" i="26"/>
  <c r="L97" i="26"/>
  <c r="L98" i="26"/>
  <c r="L99" i="26"/>
  <c r="L100" i="26"/>
  <c r="L101" i="26"/>
  <c r="O101" i="26" s="1"/>
  <c r="L102" i="26"/>
  <c r="O102" i="26" s="1"/>
  <c r="L103" i="26"/>
  <c r="L104" i="26"/>
  <c r="L105" i="26"/>
  <c r="L106" i="26"/>
  <c r="L107" i="26"/>
  <c r="L108" i="26"/>
  <c r="L109" i="26"/>
  <c r="O109" i="26" s="1"/>
  <c r="L110" i="26"/>
  <c r="O110" i="26" s="1"/>
  <c r="L111" i="26"/>
  <c r="L112" i="26"/>
  <c r="L113" i="26"/>
  <c r="L114" i="26"/>
  <c r="L115" i="26"/>
  <c r="L116" i="26"/>
  <c r="L117" i="26"/>
  <c r="O117" i="26" s="1"/>
  <c r="L118" i="26"/>
  <c r="O118" i="26" s="1"/>
  <c r="L119" i="26"/>
  <c r="L120" i="26"/>
  <c r="L121" i="26"/>
  <c r="L122" i="26"/>
  <c r="L123" i="26"/>
  <c r="L124" i="26"/>
  <c r="L125" i="26"/>
  <c r="O125" i="26" s="1"/>
  <c r="L126" i="26"/>
  <c r="O126" i="26" s="1"/>
  <c r="L127" i="26"/>
  <c r="L128" i="26"/>
  <c r="L129" i="26"/>
  <c r="L130" i="26"/>
  <c r="L131" i="26"/>
  <c r="L132" i="26"/>
  <c r="L133" i="26"/>
  <c r="O133" i="26" s="1"/>
  <c r="L134" i="26"/>
  <c r="O134" i="26" s="1"/>
  <c r="L135" i="26"/>
  <c r="L136" i="26"/>
  <c r="L137" i="26"/>
  <c r="L138" i="26"/>
  <c r="L139" i="26"/>
  <c r="L140" i="26"/>
  <c r="L141" i="26"/>
  <c r="O141" i="26" s="1"/>
  <c r="L142" i="26"/>
  <c r="O142" i="26" s="1"/>
  <c r="L143" i="26"/>
  <c r="L144" i="26"/>
  <c r="L145" i="26"/>
  <c r="L146" i="26"/>
  <c r="L147" i="26"/>
  <c r="L148" i="26"/>
  <c r="L149" i="26"/>
  <c r="L150" i="26"/>
  <c r="O150" i="26" s="1"/>
  <c r="L151" i="26"/>
  <c r="L152" i="26"/>
  <c r="L153" i="26"/>
  <c r="L154" i="26"/>
  <c r="L155" i="26"/>
  <c r="L156" i="26"/>
  <c r="L157" i="26"/>
  <c r="O157" i="26" s="1"/>
  <c r="L158" i="26"/>
  <c r="L159" i="26"/>
  <c r="L160" i="26"/>
  <c r="L161" i="26"/>
  <c r="L162" i="26"/>
  <c r="L163" i="26"/>
  <c r="L164" i="26"/>
  <c r="L165" i="26"/>
  <c r="O165" i="26" s="1"/>
  <c r="L166" i="26"/>
  <c r="L167" i="26"/>
  <c r="L168" i="26"/>
  <c r="L169" i="26"/>
  <c r="L170" i="26"/>
  <c r="L171" i="26"/>
  <c r="L172" i="26"/>
  <c r="L173" i="26"/>
  <c r="O173" i="26" s="1"/>
  <c r="L174" i="26"/>
  <c r="L175" i="26"/>
  <c r="L176" i="26"/>
  <c r="L177" i="26"/>
  <c r="L178" i="26"/>
  <c r="L179" i="26"/>
  <c r="L180" i="26"/>
  <c r="L181" i="26"/>
  <c r="O181" i="26" s="1"/>
  <c r="L182" i="26"/>
  <c r="L183" i="26"/>
  <c r="L184" i="26"/>
  <c r="L185" i="26"/>
  <c r="L186" i="26"/>
  <c r="L187" i="26"/>
  <c r="L188" i="26"/>
  <c r="L189" i="26"/>
  <c r="O189" i="26" s="1"/>
  <c r="L190" i="26"/>
  <c r="L191" i="26"/>
  <c r="L192" i="26"/>
  <c r="L193" i="26"/>
  <c r="L194" i="26"/>
  <c r="L195" i="26"/>
  <c r="L196" i="26"/>
  <c r="L197" i="26"/>
  <c r="O197" i="26" s="1"/>
  <c r="L198" i="26"/>
  <c r="L199" i="26"/>
  <c r="L200" i="26"/>
  <c r="L201" i="26"/>
  <c r="L202" i="26"/>
  <c r="L203" i="26"/>
  <c r="L204" i="26"/>
  <c r="L205" i="26"/>
  <c r="O205" i="26" s="1"/>
  <c r="L206" i="26"/>
  <c r="L207" i="26"/>
  <c r="L208" i="26"/>
  <c r="L209" i="26"/>
  <c r="L210" i="26"/>
  <c r="L211" i="26"/>
  <c r="L212" i="26"/>
  <c r="L213" i="26"/>
  <c r="O213" i="26" s="1"/>
  <c r="L214" i="26"/>
  <c r="L215" i="26"/>
  <c r="L216" i="26"/>
  <c r="L217" i="26"/>
  <c r="L218" i="26"/>
  <c r="L219" i="26"/>
  <c r="L220" i="26"/>
  <c r="L221" i="26"/>
  <c r="O221" i="26" s="1"/>
  <c r="L222" i="26"/>
  <c r="O222" i="26" s="1"/>
  <c r="L223" i="26"/>
  <c r="L224" i="26"/>
  <c r="L225" i="26"/>
  <c r="L226" i="26"/>
  <c r="L227" i="26"/>
  <c r="L228" i="26"/>
  <c r="L229" i="26"/>
  <c r="O229" i="26" s="1"/>
  <c r="L230" i="26"/>
  <c r="L231" i="26"/>
  <c r="L232" i="26"/>
  <c r="L233" i="26"/>
  <c r="L234" i="26"/>
  <c r="L235" i="26"/>
  <c r="L236" i="26"/>
  <c r="L237" i="26"/>
  <c r="O237" i="26" s="1"/>
  <c r="L238" i="26"/>
  <c r="O238" i="26" s="1"/>
  <c r="L239" i="26"/>
  <c r="L240" i="26"/>
  <c r="L241" i="26"/>
  <c r="L242" i="26"/>
  <c r="L243" i="26"/>
  <c r="L244" i="26"/>
  <c r="L245" i="26"/>
  <c r="O245" i="26" s="1"/>
  <c r="L246" i="26"/>
  <c r="O246" i="26" s="1"/>
  <c r="L247" i="26"/>
  <c r="L248" i="26"/>
  <c r="L249" i="26"/>
  <c r="L250" i="26"/>
  <c r="L251" i="26"/>
  <c r="L252" i="26"/>
  <c r="L253" i="26"/>
  <c r="O253" i="26" s="1"/>
  <c r="L254" i="26"/>
  <c r="O254" i="26" s="1"/>
  <c r="L255" i="26"/>
  <c r="L256" i="26"/>
  <c r="L257" i="26"/>
  <c r="L258" i="26"/>
  <c r="L259" i="26"/>
  <c r="L260" i="26"/>
  <c r="L261" i="26"/>
  <c r="O261" i="26" s="1"/>
  <c r="L262" i="26"/>
  <c r="O262" i="26" s="1"/>
  <c r="L263" i="26"/>
  <c r="L264" i="26"/>
  <c r="L265" i="26"/>
  <c r="L266" i="26"/>
  <c r="L267" i="26"/>
  <c r="L268" i="26"/>
  <c r="L269" i="26"/>
  <c r="O269" i="26" s="1"/>
  <c r="L270" i="26"/>
  <c r="O270" i="26" s="1"/>
  <c r="L271" i="26"/>
  <c r="L272" i="26"/>
  <c r="L273" i="26"/>
  <c r="L274" i="26"/>
  <c r="L275" i="26"/>
  <c r="L276" i="26"/>
  <c r="L277" i="26"/>
  <c r="O277" i="26" s="1"/>
  <c r="L278" i="26"/>
  <c r="O278" i="26" s="1"/>
  <c r="L279" i="26"/>
  <c r="L280" i="26"/>
  <c r="L281" i="26"/>
  <c r="L7" i="26"/>
  <c r="O240" i="26"/>
  <c r="N293" i="26"/>
  <c r="J293" i="26"/>
  <c r="I293" i="26"/>
  <c r="H293" i="26"/>
  <c r="G293" i="26"/>
  <c r="F293" i="26"/>
  <c r="E293" i="26"/>
  <c r="O292" i="26"/>
  <c r="O291" i="26"/>
  <c r="O290" i="26"/>
  <c r="O289" i="26"/>
  <c r="O288" i="26"/>
  <c r="O287" i="26"/>
  <c r="O280" i="26"/>
  <c r="O279" i="26"/>
  <c r="O276" i="26"/>
  <c r="O275" i="26"/>
  <c r="O274" i="26"/>
  <c r="O273" i="26"/>
  <c r="O272" i="26"/>
  <c r="O271" i="26"/>
  <c r="O268" i="26"/>
  <c r="O267" i="26"/>
  <c r="O266" i="26"/>
  <c r="O265" i="26"/>
  <c r="O264" i="26"/>
  <c r="O263" i="26"/>
  <c r="O260" i="26"/>
  <c r="O259" i="26"/>
  <c r="O258" i="26"/>
  <c r="O257" i="26"/>
  <c r="O256" i="26"/>
  <c r="O255" i="26"/>
  <c r="O252" i="26"/>
  <c r="O251" i="26"/>
  <c r="O249" i="26"/>
  <c r="O247" i="26"/>
  <c r="O244" i="26"/>
  <c r="O243" i="26"/>
  <c r="O242" i="26"/>
  <c r="O241" i="26"/>
  <c r="O239" i="26"/>
  <c r="O236" i="26"/>
  <c r="O235" i="26"/>
  <c r="O234" i="26"/>
  <c r="O233" i="26"/>
  <c r="O232" i="26"/>
  <c r="O231" i="26"/>
  <c r="O228" i="26"/>
  <c r="O227" i="26"/>
  <c r="O226" i="26"/>
  <c r="O225" i="26"/>
  <c r="O224" i="26"/>
  <c r="O223" i="26"/>
  <c r="E219" i="26"/>
  <c r="O218" i="26"/>
  <c r="O217" i="26"/>
  <c r="O216" i="26"/>
  <c r="O215" i="26"/>
  <c r="O214" i="26"/>
  <c r="O212" i="26"/>
  <c r="O211" i="26"/>
  <c r="O210" i="26"/>
  <c r="O209" i="26"/>
  <c r="O208" i="26"/>
  <c r="O207" i="26"/>
  <c r="O206" i="26"/>
  <c r="O204" i="26"/>
  <c r="O203" i="26"/>
  <c r="O202" i="26"/>
  <c r="O201" i="26"/>
  <c r="O200" i="26"/>
  <c r="O199" i="26"/>
  <c r="O198" i="26"/>
  <c r="O196" i="26"/>
  <c r="O195" i="26"/>
  <c r="O194" i="26"/>
  <c r="O193" i="26"/>
  <c r="O192" i="26"/>
  <c r="O191" i="26"/>
  <c r="O190" i="26"/>
  <c r="O188" i="26"/>
  <c r="O187" i="26"/>
  <c r="O186" i="26"/>
  <c r="O185" i="26"/>
  <c r="O184" i="26"/>
  <c r="O183" i="26"/>
  <c r="O182" i="26"/>
  <c r="O180" i="26"/>
  <c r="O179" i="26"/>
  <c r="O178" i="26"/>
  <c r="O177" i="26"/>
  <c r="O176" i="26"/>
  <c r="O175" i="26"/>
  <c r="O174" i="26"/>
  <c r="O172" i="26"/>
  <c r="O171" i="26"/>
  <c r="O170" i="26"/>
  <c r="O169" i="26"/>
  <c r="O168" i="26"/>
  <c r="O167" i="26"/>
  <c r="O166" i="26"/>
  <c r="O164" i="26"/>
  <c r="O163" i="26"/>
  <c r="O162" i="26"/>
  <c r="O161" i="26"/>
  <c r="O160" i="26"/>
  <c r="O159" i="26"/>
  <c r="O158" i="26"/>
  <c r="O156" i="26"/>
  <c r="O155" i="26"/>
  <c r="O154" i="26"/>
  <c r="O153" i="26"/>
  <c r="O147" i="26"/>
  <c r="O146" i="26"/>
  <c r="O145" i="26"/>
  <c r="O144" i="26"/>
  <c r="O143" i="26"/>
  <c r="O140" i="26"/>
  <c r="O139" i="26"/>
  <c r="O138" i="26"/>
  <c r="O137" i="26"/>
  <c r="O136" i="26"/>
  <c r="O135" i="26"/>
  <c r="O132" i="26"/>
  <c r="O131" i="26"/>
  <c r="O130" i="26"/>
  <c r="O129" i="26"/>
  <c r="O128" i="26"/>
  <c r="O127" i="26"/>
  <c r="O124" i="26"/>
  <c r="O123" i="26"/>
  <c r="O122" i="26"/>
  <c r="O121" i="26"/>
  <c r="O120" i="26"/>
  <c r="O119" i="26"/>
  <c r="O116" i="26"/>
  <c r="O115" i="26"/>
  <c r="O114" i="26"/>
  <c r="O113" i="26"/>
  <c r="O112" i="26"/>
  <c r="O111" i="26"/>
  <c r="O108" i="26"/>
  <c r="O107" i="26"/>
  <c r="O106" i="26"/>
  <c r="O105" i="26"/>
  <c r="O104" i="26"/>
  <c r="O103" i="26"/>
  <c r="O100" i="26"/>
  <c r="O99" i="26"/>
  <c r="O98" i="26"/>
  <c r="O97" i="26"/>
  <c r="O96" i="26"/>
  <c r="O95" i="26"/>
  <c r="O92" i="26"/>
  <c r="O91" i="26"/>
  <c r="O90" i="26"/>
  <c r="O89" i="26"/>
  <c r="O88" i="26"/>
  <c r="O87" i="26"/>
  <c r="O84" i="26"/>
  <c r="O83" i="26"/>
  <c r="O82" i="26"/>
  <c r="O81" i="26"/>
  <c r="O80" i="26"/>
  <c r="O76" i="26"/>
  <c r="O75" i="26"/>
  <c r="O74" i="26"/>
  <c r="O73" i="26"/>
  <c r="O72" i="26"/>
  <c r="O71" i="26"/>
  <c r="O68" i="26"/>
  <c r="O67" i="26"/>
  <c r="O66" i="26"/>
  <c r="O65" i="26"/>
  <c r="O64" i="26"/>
  <c r="O63" i="26"/>
  <c r="O60" i="26"/>
  <c r="O59" i="26"/>
  <c r="O58" i="26"/>
  <c r="O57" i="26"/>
  <c r="O56" i="26"/>
  <c r="O55" i="26"/>
  <c r="O52" i="26"/>
  <c r="O51" i="26"/>
  <c r="O50" i="26"/>
  <c r="O49" i="26"/>
  <c r="O48" i="26"/>
  <c r="O47" i="26"/>
  <c r="O44" i="26"/>
  <c r="O43" i="26"/>
  <c r="O42" i="26"/>
  <c r="O41" i="26"/>
  <c r="O40" i="26"/>
  <c r="O39" i="26"/>
  <c r="O35" i="26"/>
  <c r="O34" i="26"/>
  <c r="O33" i="26"/>
  <c r="O32" i="26"/>
  <c r="O28" i="26"/>
  <c r="O27" i="26"/>
  <c r="O26" i="26"/>
  <c r="O25" i="26"/>
  <c r="O24" i="26"/>
  <c r="O23" i="26"/>
  <c r="O20" i="26"/>
  <c r="O19" i="26"/>
  <c r="O18" i="26"/>
  <c r="O17" i="26"/>
  <c r="O16" i="26"/>
  <c r="O15" i="26"/>
  <c r="O12" i="26"/>
  <c r="O11" i="26"/>
  <c r="O10" i="26"/>
  <c r="O9" i="26"/>
  <c r="O8" i="26"/>
  <c r="F232" i="23"/>
  <c r="G232" i="23"/>
  <c r="I232" i="23"/>
  <c r="J232" i="23"/>
  <c r="K232" i="23"/>
  <c r="L232" i="23"/>
  <c r="M232" i="23"/>
  <c r="N232" i="23"/>
  <c r="O232" i="23"/>
  <c r="P232" i="23"/>
  <c r="E232" i="23"/>
  <c r="I281" i="26" l="1"/>
  <c r="I295" i="26" s="1"/>
  <c r="O151" i="26"/>
  <c r="O220" i="26"/>
  <c r="O219" i="26"/>
  <c r="O230" i="26"/>
  <c r="O293" i="26"/>
  <c r="O248" i="26"/>
  <c r="N281" i="26"/>
  <c r="N295" i="26" s="1"/>
  <c r="M281" i="26"/>
  <c r="G281" i="26"/>
  <c r="G295" i="26" s="1"/>
  <c r="J281" i="26"/>
  <c r="J295" i="26" s="1"/>
  <c r="F281" i="26"/>
  <c r="F295" i="26" s="1"/>
  <c r="H281" i="26"/>
  <c r="H295" i="26" s="1"/>
  <c r="O36" i="26"/>
  <c r="O31" i="26"/>
  <c r="O148" i="26"/>
  <c r="O7" i="26"/>
  <c r="O149" i="26"/>
  <c r="E281" i="26"/>
  <c r="E295" i="26" s="1"/>
  <c r="O250" i="26"/>
  <c r="O79" i="26"/>
  <c r="O152" i="26"/>
  <c r="I236" i="23"/>
  <c r="O281" i="26" l="1"/>
  <c r="O295" i="26" s="1"/>
  <c r="Q310" i="23"/>
  <c r="Q311" i="23"/>
  <c r="F336" i="25"/>
  <c r="E336" i="25"/>
  <c r="F302" i="25"/>
  <c r="E302" i="25"/>
  <c r="F300" i="25"/>
  <c r="E300" i="25"/>
  <c r="F278" i="25"/>
  <c r="E278" i="25"/>
  <c r="F266" i="25"/>
  <c r="E266" i="25"/>
  <c r="F264" i="25"/>
  <c r="E264" i="25"/>
  <c r="F256" i="25"/>
  <c r="E256" i="25"/>
  <c r="F235" i="25"/>
  <c r="E235" i="25"/>
  <c r="F232" i="25"/>
  <c r="E232" i="25"/>
  <c r="F215" i="25"/>
  <c r="E215" i="25"/>
  <c r="F213" i="25"/>
  <c r="E213" i="25"/>
  <c r="F208" i="25"/>
  <c r="E208" i="25"/>
  <c r="F183" i="25"/>
  <c r="E183" i="25"/>
  <c r="F179" i="25"/>
  <c r="E179" i="25"/>
  <c r="F177" i="25"/>
  <c r="E177" i="25"/>
  <c r="F175" i="25"/>
  <c r="E175" i="25"/>
  <c r="F173" i="25"/>
  <c r="E173" i="25"/>
  <c r="F171" i="25"/>
  <c r="E171" i="25"/>
  <c r="F143" i="25"/>
  <c r="E143" i="25"/>
  <c r="F90" i="25"/>
  <c r="E90" i="25"/>
  <c r="F87" i="25"/>
  <c r="E87" i="25"/>
  <c r="F70" i="25"/>
  <c r="E70" i="25"/>
  <c r="F38" i="25"/>
  <c r="E38" i="25"/>
  <c r="F33" i="25"/>
  <c r="E33" i="25"/>
  <c r="F21" i="25"/>
  <c r="E21" i="25"/>
  <c r="E337" i="25" l="1"/>
  <c r="E341" i="25" s="1"/>
  <c r="F337" i="25"/>
  <c r="F341" i="25" s="1"/>
  <c r="P302" i="23" l="1"/>
  <c r="O302" i="23"/>
  <c r="N302" i="23"/>
  <c r="M302" i="23"/>
  <c r="L302" i="23"/>
  <c r="K302" i="23"/>
  <c r="J302" i="23"/>
  <c r="I302" i="23"/>
  <c r="G302" i="23"/>
  <c r="F302" i="23"/>
  <c r="E302" i="23"/>
  <c r="P269" i="23"/>
  <c r="O269" i="23"/>
  <c r="N269" i="23"/>
  <c r="M269" i="23"/>
  <c r="L269" i="23"/>
  <c r="K269" i="23"/>
  <c r="J269" i="23"/>
  <c r="I269" i="23"/>
  <c r="G269" i="23"/>
  <c r="F269" i="23"/>
  <c r="E269" i="23"/>
  <c r="P267" i="23"/>
  <c r="O267" i="23"/>
  <c r="N267" i="23"/>
  <c r="M267" i="23"/>
  <c r="L267" i="23"/>
  <c r="K267" i="23"/>
  <c r="J267" i="23"/>
  <c r="I267" i="23"/>
  <c r="G267" i="23"/>
  <c r="F267" i="23"/>
  <c r="E267" i="23"/>
  <c r="P248" i="23"/>
  <c r="O248" i="23"/>
  <c r="N248" i="23"/>
  <c r="M248" i="23"/>
  <c r="L248" i="23"/>
  <c r="K248" i="23"/>
  <c r="J248" i="23"/>
  <c r="I248" i="23"/>
  <c r="G248" i="23"/>
  <c r="F248" i="23"/>
  <c r="E248" i="23"/>
  <c r="P237" i="23"/>
  <c r="O237" i="23"/>
  <c r="N237" i="23"/>
  <c r="M237" i="23"/>
  <c r="L237" i="23"/>
  <c r="K237" i="23"/>
  <c r="J237" i="23"/>
  <c r="I237" i="23"/>
  <c r="G237" i="23"/>
  <c r="F237" i="23"/>
  <c r="E237" i="23"/>
  <c r="P235" i="23"/>
  <c r="O235" i="23"/>
  <c r="N235" i="23"/>
  <c r="M235" i="23"/>
  <c r="L235" i="23"/>
  <c r="K235" i="23"/>
  <c r="J235" i="23"/>
  <c r="I235" i="23"/>
  <c r="G235" i="23"/>
  <c r="F235" i="23"/>
  <c r="E235" i="23"/>
  <c r="P193" i="23"/>
  <c r="O193" i="23"/>
  <c r="N193" i="23"/>
  <c r="M193" i="23"/>
  <c r="L193" i="23"/>
  <c r="K193" i="23"/>
  <c r="J193" i="23"/>
  <c r="I193" i="23"/>
  <c r="G193" i="23"/>
  <c r="F193" i="23"/>
  <c r="E193" i="23"/>
  <c r="P188" i="23"/>
  <c r="O188" i="23"/>
  <c r="N188" i="23"/>
  <c r="M188" i="23"/>
  <c r="L188" i="23"/>
  <c r="K188" i="23"/>
  <c r="J188" i="23"/>
  <c r="I188" i="23"/>
  <c r="G188" i="23"/>
  <c r="F188" i="23"/>
  <c r="E188" i="23"/>
  <c r="P167" i="23"/>
  <c r="O167" i="23"/>
  <c r="N167" i="23"/>
  <c r="M167" i="23"/>
  <c r="L167" i="23"/>
  <c r="K167" i="23"/>
  <c r="J167" i="23"/>
  <c r="I167" i="23"/>
  <c r="G167" i="23"/>
  <c r="F167" i="23"/>
  <c r="E167" i="23"/>
  <c r="P163" i="23"/>
  <c r="O163" i="23"/>
  <c r="N163" i="23"/>
  <c r="M163" i="23"/>
  <c r="L163" i="23"/>
  <c r="K163" i="23"/>
  <c r="J163" i="23"/>
  <c r="I163" i="23"/>
  <c r="G163" i="23"/>
  <c r="F163" i="23"/>
  <c r="E163" i="23"/>
  <c r="P161" i="23"/>
  <c r="O161" i="23"/>
  <c r="N161" i="23"/>
  <c r="M161" i="23"/>
  <c r="L161" i="23"/>
  <c r="K161" i="23"/>
  <c r="J161" i="23"/>
  <c r="I161" i="23"/>
  <c r="G161" i="23"/>
  <c r="F161" i="23"/>
  <c r="E161" i="23"/>
  <c r="P159" i="23"/>
  <c r="O159" i="23"/>
  <c r="N159" i="23"/>
  <c r="M159" i="23"/>
  <c r="L159" i="23"/>
  <c r="K159" i="23"/>
  <c r="J159" i="23"/>
  <c r="I159" i="23"/>
  <c r="G159" i="23"/>
  <c r="F159" i="23"/>
  <c r="E159" i="23"/>
  <c r="P157" i="23"/>
  <c r="O157" i="23"/>
  <c r="N157" i="23"/>
  <c r="M157" i="23"/>
  <c r="L157" i="23"/>
  <c r="K157" i="23"/>
  <c r="J157" i="23"/>
  <c r="I157" i="23"/>
  <c r="G157" i="23"/>
  <c r="F157" i="23"/>
  <c r="E157" i="23"/>
  <c r="P155" i="23"/>
  <c r="O155" i="23"/>
  <c r="N155" i="23"/>
  <c r="M155" i="23"/>
  <c r="L155" i="23"/>
  <c r="K155" i="23"/>
  <c r="J155" i="23"/>
  <c r="I155" i="23"/>
  <c r="G155" i="23"/>
  <c r="F155" i="23"/>
  <c r="E155" i="23"/>
  <c r="P136" i="23"/>
  <c r="O136" i="23"/>
  <c r="N136" i="23"/>
  <c r="M136" i="23"/>
  <c r="L136" i="23"/>
  <c r="K136" i="23"/>
  <c r="J136" i="23"/>
  <c r="I136" i="23"/>
  <c r="G136" i="23"/>
  <c r="F136" i="23"/>
  <c r="E136" i="23"/>
  <c r="P84" i="23"/>
  <c r="O84" i="23"/>
  <c r="N84" i="23"/>
  <c r="M84" i="23"/>
  <c r="L84" i="23"/>
  <c r="K84" i="23"/>
  <c r="J84" i="23"/>
  <c r="I84" i="23"/>
  <c r="G84" i="23"/>
  <c r="F84" i="23"/>
  <c r="E84" i="23"/>
  <c r="P81" i="23"/>
  <c r="O81" i="23"/>
  <c r="N81" i="23"/>
  <c r="M81" i="23"/>
  <c r="L81" i="23"/>
  <c r="K81" i="23"/>
  <c r="J81" i="23"/>
  <c r="I81" i="23"/>
  <c r="G81" i="23"/>
  <c r="F81" i="23"/>
  <c r="E81" i="23"/>
  <c r="P66" i="23"/>
  <c r="O66" i="23"/>
  <c r="N66" i="23"/>
  <c r="M66" i="23"/>
  <c r="L66" i="23"/>
  <c r="K66" i="23"/>
  <c r="J66" i="23"/>
  <c r="I66" i="23"/>
  <c r="G66" i="23"/>
  <c r="F66" i="23"/>
  <c r="E66" i="23"/>
  <c r="P37" i="23"/>
  <c r="O37" i="23"/>
  <c r="N37" i="23"/>
  <c r="M37" i="23"/>
  <c r="L37" i="23"/>
  <c r="K37" i="23"/>
  <c r="J37" i="23"/>
  <c r="I37" i="23"/>
  <c r="G37" i="23"/>
  <c r="F37" i="23"/>
  <c r="E37" i="23"/>
  <c r="P32" i="23"/>
  <c r="O32" i="23"/>
  <c r="N32" i="23"/>
  <c r="M32" i="23"/>
  <c r="L32" i="23"/>
  <c r="K32" i="23"/>
  <c r="J32" i="23"/>
  <c r="I32" i="23"/>
  <c r="G32" i="23"/>
  <c r="F32" i="23"/>
  <c r="E32" i="23"/>
  <c r="P21" i="23"/>
  <c r="O21" i="23"/>
  <c r="N21" i="23"/>
  <c r="M21" i="23"/>
  <c r="L21" i="23"/>
  <c r="K21" i="23"/>
  <c r="J21" i="23"/>
  <c r="I21" i="23"/>
  <c r="G21" i="23"/>
  <c r="F21" i="23"/>
  <c r="E21" i="23"/>
  <c r="H283" i="23"/>
  <c r="Q283" i="23" s="1"/>
  <c r="H284" i="23"/>
  <c r="Q284" i="23" s="1"/>
  <c r="H285" i="23"/>
  <c r="Q285" i="23" s="1"/>
  <c r="H286" i="23"/>
  <c r="Q286" i="23" s="1"/>
  <c r="H287" i="23"/>
  <c r="Q287" i="23" s="1"/>
  <c r="H288" i="23"/>
  <c r="H289" i="23"/>
  <c r="H290" i="23"/>
  <c r="G303" i="23" l="1"/>
  <c r="L303" i="23"/>
  <c r="P303" i="23"/>
  <c r="I303" i="23"/>
  <c r="M303" i="23"/>
  <c r="J303" i="23"/>
  <c r="N303" i="23"/>
  <c r="F303" i="23"/>
  <c r="E303" i="23"/>
  <c r="K303" i="23"/>
  <c r="O303" i="23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2" i="25"/>
  <c r="G23" i="25"/>
  <c r="G24" i="25"/>
  <c r="G25" i="25"/>
  <c r="G26" i="25"/>
  <c r="G27" i="25"/>
  <c r="G28" i="25"/>
  <c r="G29" i="25"/>
  <c r="G30" i="25"/>
  <c r="G31" i="25"/>
  <c r="G32" i="25"/>
  <c r="G34" i="25"/>
  <c r="G35" i="25"/>
  <c r="G36" i="25"/>
  <c r="G37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1" i="25"/>
  <c r="G72" i="25"/>
  <c r="G73" i="25"/>
  <c r="G74" i="25"/>
  <c r="G75" i="25"/>
  <c r="G76" i="25"/>
  <c r="G77" i="25"/>
  <c r="G78" i="25"/>
  <c r="G79" i="25"/>
  <c r="G80" i="25"/>
  <c r="G81" i="25"/>
  <c r="G82" i="25"/>
  <c r="G83" i="25"/>
  <c r="G84" i="25"/>
  <c r="G85" i="25"/>
  <c r="G86" i="25"/>
  <c r="G88" i="25"/>
  <c r="G89" i="25"/>
  <c r="G92" i="25"/>
  <c r="G91" i="25"/>
  <c r="G93" i="25"/>
  <c r="G94" i="25"/>
  <c r="G95" i="25"/>
  <c r="G96" i="25"/>
  <c r="G97" i="25"/>
  <c r="G98" i="25"/>
  <c r="G99" i="25"/>
  <c r="G100" i="25"/>
  <c r="G101" i="25"/>
  <c r="G102" i="25"/>
  <c r="G103" i="25"/>
  <c r="G104" i="25"/>
  <c r="G105" i="25"/>
  <c r="G106" i="25"/>
  <c r="G107" i="25"/>
  <c r="G108" i="25"/>
  <c r="G109" i="25"/>
  <c r="G110" i="25"/>
  <c r="G111" i="25"/>
  <c r="G112" i="25"/>
  <c r="G113" i="25"/>
  <c r="G114" i="25"/>
  <c r="G115" i="25"/>
  <c r="G116" i="25"/>
  <c r="G117" i="25"/>
  <c r="G118" i="25"/>
  <c r="G119" i="25"/>
  <c r="G120" i="25"/>
  <c r="G121" i="25"/>
  <c r="G122" i="25"/>
  <c r="G123" i="25"/>
  <c r="G124" i="25"/>
  <c r="G125" i="25"/>
  <c r="G126" i="25"/>
  <c r="G127" i="25"/>
  <c r="G128" i="25"/>
  <c r="G129" i="25"/>
  <c r="G130" i="25"/>
  <c r="G131" i="25"/>
  <c r="G132" i="25"/>
  <c r="G133" i="25"/>
  <c r="G134" i="25"/>
  <c r="G135" i="25"/>
  <c r="G136" i="25"/>
  <c r="G137" i="25"/>
  <c r="G138" i="25"/>
  <c r="G139" i="25"/>
  <c r="G140" i="25"/>
  <c r="G141" i="25"/>
  <c r="G142" i="25"/>
  <c r="G144" i="25"/>
  <c r="G145" i="25"/>
  <c r="G146" i="25"/>
  <c r="G147" i="25"/>
  <c r="G148" i="25"/>
  <c r="G149" i="25"/>
  <c r="G150" i="25"/>
  <c r="G151" i="25"/>
  <c r="G152" i="25"/>
  <c r="G153" i="25"/>
  <c r="G154" i="25"/>
  <c r="G155" i="25"/>
  <c r="G156" i="25"/>
  <c r="G157" i="25"/>
  <c r="G158" i="25"/>
  <c r="G159" i="25"/>
  <c r="G160" i="25"/>
  <c r="G161" i="25"/>
  <c r="G162" i="25"/>
  <c r="G163" i="25"/>
  <c r="G164" i="25"/>
  <c r="G165" i="25"/>
  <c r="G166" i="25"/>
  <c r="G167" i="25"/>
  <c r="G168" i="25"/>
  <c r="G169" i="25"/>
  <c r="G170" i="25"/>
  <c r="G172" i="25"/>
  <c r="G173" i="25" s="1"/>
  <c r="G174" i="25"/>
  <c r="G175" i="25" s="1"/>
  <c r="G176" i="25"/>
  <c r="G177" i="25" s="1"/>
  <c r="G178" i="25"/>
  <c r="G179" i="25" s="1"/>
  <c r="G180" i="25"/>
  <c r="G181" i="25"/>
  <c r="G182" i="25"/>
  <c r="G184" i="25"/>
  <c r="G185" i="25"/>
  <c r="G186" i="25"/>
  <c r="G187" i="25"/>
  <c r="G188" i="25"/>
  <c r="G189" i="25"/>
  <c r="G190" i="25"/>
  <c r="G191" i="25"/>
  <c r="G192" i="25"/>
  <c r="G193" i="25"/>
  <c r="G194" i="25"/>
  <c r="G195" i="25"/>
  <c r="G196" i="25"/>
  <c r="G197" i="25"/>
  <c r="G198" i="25"/>
  <c r="G199" i="25"/>
  <c r="G200" i="25"/>
  <c r="G201" i="25"/>
  <c r="G202" i="25"/>
  <c r="G203" i="25"/>
  <c r="G204" i="25"/>
  <c r="G205" i="25"/>
  <c r="G206" i="25"/>
  <c r="G207" i="25"/>
  <c r="G209" i="25"/>
  <c r="G210" i="25"/>
  <c r="G211" i="25"/>
  <c r="G212" i="25"/>
  <c r="G214" i="25"/>
  <c r="G215" i="25" s="1"/>
  <c r="G216" i="25"/>
  <c r="G217" i="25"/>
  <c r="G218" i="25"/>
  <c r="G219" i="25"/>
  <c r="G220" i="25"/>
  <c r="G221" i="25"/>
  <c r="G222" i="25"/>
  <c r="G223" i="25"/>
  <c r="G224" i="25"/>
  <c r="G225" i="25"/>
  <c r="G226" i="25"/>
  <c r="G227" i="25"/>
  <c r="G228" i="25"/>
  <c r="G229" i="25"/>
  <c r="G230" i="25"/>
  <c r="G231" i="25"/>
  <c r="G233" i="25"/>
  <c r="G234" i="25"/>
  <c r="G236" i="25"/>
  <c r="G237" i="25"/>
  <c r="G238" i="25"/>
  <c r="G239" i="25"/>
  <c r="G240" i="25"/>
  <c r="G241" i="25"/>
  <c r="G242" i="25"/>
  <c r="G243" i="25"/>
  <c r="G244" i="25"/>
  <c r="G245" i="25"/>
  <c r="G246" i="25"/>
  <c r="G247" i="25"/>
  <c r="G248" i="25"/>
  <c r="G249" i="25"/>
  <c r="G250" i="25"/>
  <c r="G251" i="25"/>
  <c r="G252" i="25"/>
  <c r="G253" i="25"/>
  <c r="G254" i="25"/>
  <c r="G255" i="25"/>
  <c r="G257" i="25"/>
  <c r="G258" i="25"/>
  <c r="G259" i="25"/>
  <c r="G260" i="25"/>
  <c r="G261" i="25"/>
  <c r="G262" i="25"/>
  <c r="G263" i="25"/>
  <c r="G265" i="25"/>
  <c r="G266" i="25" s="1"/>
  <c r="G267" i="25"/>
  <c r="G268" i="25"/>
  <c r="G269" i="25"/>
  <c r="G270" i="25"/>
  <c r="G271" i="25"/>
  <c r="G272" i="25"/>
  <c r="G273" i="25"/>
  <c r="G274" i="25"/>
  <c r="G275" i="25"/>
  <c r="G276" i="25"/>
  <c r="G277" i="25"/>
  <c r="G279" i="25"/>
  <c r="G280" i="25"/>
  <c r="G281" i="25"/>
  <c r="G282" i="25"/>
  <c r="G283" i="25"/>
  <c r="G284" i="25"/>
  <c r="G285" i="25"/>
  <c r="G286" i="25"/>
  <c r="G287" i="25"/>
  <c r="G288" i="25"/>
  <c r="G289" i="25"/>
  <c r="G290" i="25"/>
  <c r="G291" i="25"/>
  <c r="G292" i="25"/>
  <c r="G293" i="25"/>
  <c r="G294" i="25"/>
  <c r="G295" i="25"/>
  <c r="G296" i="25"/>
  <c r="G297" i="25"/>
  <c r="G298" i="25"/>
  <c r="G299" i="25"/>
  <c r="G301" i="25"/>
  <c r="G302" i="25" s="1"/>
  <c r="G303" i="25"/>
  <c r="G304" i="25"/>
  <c r="G305" i="25"/>
  <c r="G306" i="25"/>
  <c r="G307" i="25"/>
  <c r="G308" i="25"/>
  <c r="G309" i="25"/>
  <c r="G310" i="25"/>
  <c r="G311" i="25"/>
  <c r="G312" i="25"/>
  <c r="G313" i="25"/>
  <c r="G314" i="25"/>
  <c r="G315" i="25"/>
  <c r="G316" i="25"/>
  <c r="G317" i="25"/>
  <c r="G318" i="25"/>
  <c r="G319" i="25"/>
  <c r="G320" i="25"/>
  <c r="G321" i="25"/>
  <c r="G322" i="25"/>
  <c r="G323" i="25"/>
  <c r="G324" i="25"/>
  <c r="G325" i="25"/>
  <c r="G326" i="25"/>
  <c r="G327" i="25"/>
  <c r="G328" i="25"/>
  <c r="G329" i="25"/>
  <c r="G330" i="25"/>
  <c r="G331" i="25"/>
  <c r="G332" i="25"/>
  <c r="G333" i="25"/>
  <c r="G334" i="25"/>
  <c r="G335" i="25"/>
  <c r="G235" i="25" l="1"/>
  <c r="G232" i="25"/>
  <c r="G38" i="25"/>
  <c r="G183" i="25"/>
  <c r="G213" i="25"/>
  <c r="G87" i="25"/>
  <c r="G278" i="25"/>
  <c r="G264" i="25"/>
  <c r="G256" i="25"/>
  <c r="G143" i="25"/>
  <c r="G70" i="25"/>
  <c r="G336" i="25"/>
  <c r="G208" i="25"/>
  <c r="G90" i="25"/>
  <c r="G300" i="25"/>
  <c r="G171" i="25"/>
  <c r="G33" i="25"/>
  <c r="G339" i="25"/>
  <c r="G6" i="25"/>
  <c r="G21" i="25" s="1"/>
  <c r="G337" i="25" l="1"/>
  <c r="G341" i="25" s="1"/>
  <c r="P315" i="23"/>
  <c r="P317" i="23" s="1"/>
  <c r="O315" i="23"/>
  <c r="O317" i="23" s="1"/>
  <c r="N315" i="23"/>
  <c r="N317" i="23" s="1"/>
  <c r="M315" i="23"/>
  <c r="M317" i="23" s="1"/>
  <c r="L315" i="23"/>
  <c r="L317" i="23" s="1"/>
  <c r="K315" i="23"/>
  <c r="K317" i="23" s="1"/>
  <c r="J315" i="23"/>
  <c r="J317" i="23" s="1"/>
  <c r="I315" i="23"/>
  <c r="I317" i="23" s="1"/>
  <c r="H315" i="23"/>
  <c r="G315" i="23"/>
  <c r="G317" i="23" s="1"/>
  <c r="F315" i="23"/>
  <c r="F317" i="23" s="1"/>
  <c r="E315" i="23"/>
  <c r="E317" i="23" s="1"/>
  <c r="Q314" i="23"/>
  <c r="Q313" i="23"/>
  <c r="Q312" i="23"/>
  <c r="Q309" i="23"/>
  <c r="H301" i="23"/>
  <c r="Q301" i="23" s="1"/>
  <c r="H300" i="23"/>
  <c r="Q300" i="23" s="1"/>
  <c r="H299" i="23"/>
  <c r="Q299" i="23" s="1"/>
  <c r="H298" i="23"/>
  <c r="Q298" i="23" s="1"/>
  <c r="H297" i="23"/>
  <c r="Q297" i="23" s="1"/>
  <c r="H296" i="23"/>
  <c r="Q296" i="23" s="1"/>
  <c r="H295" i="23"/>
  <c r="H294" i="23"/>
  <c r="H293" i="23"/>
  <c r="H292" i="23"/>
  <c r="Q292" i="23" s="1"/>
  <c r="H291" i="23"/>
  <c r="Q291" i="23" s="1"/>
  <c r="Q290" i="23"/>
  <c r="H282" i="23"/>
  <c r="Q282" i="23" s="1"/>
  <c r="H281" i="23"/>
  <c r="Q281" i="23" s="1"/>
  <c r="H280" i="23"/>
  <c r="H279" i="23"/>
  <c r="H278" i="23"/>
  <c r="Q278" i="23" s="1"/>
  <c r="H277" i="23"/>
  <c r="H276" i="23"/>
  <c r="H275" i="23"/>
  <c r="Q275" i="23" s="1"/>
  <c r="H274" i="23"/>
  <c r="Q274" i="23" s="1"/>
  <c r="H273" i="23"/>
  <c r="Q273" i="23" s="1"/>
  <c r="H272" i="23"/>
  <c r="Q272" i="23" s="1"/>
  <c r="H271" i="23"/>
  <c r="Q271" i="23" s="1"/>
  <c r="H270" i="23"/>
  <c r="H268" i="23"/>
  <c r="H266" i="23"/>
  <c r="H265" i="23"/>
  <c r="H264" i="23"/>
  <c r="H263" i="23"/>
  <c r="H262" i="23"/>
  <c r="Q262" i="23" s="1"/>
  <c r="H261" i="23"/>
  <c r="Q261" i="23" s="1"/>
  <c r="H260" i="23"/>
  <c r="Q260" i="23" s="1"/>
  <c r="H259" i="23"/>
  <c r="H258" i="23"/>
  <c r="Q258" i="23" s="1"/>
  <c r="H257" i="23"/>
  <c r="Q257" i="23" s="1"/>
  <c r="H256" i="23"/>
  <c r="H255" i="23"/>
  <c r="Q255" i="23" s="1"/>
  <c r="H254" i="23"/>
  <c r="Q254" i="23" s="1"/>
  <c r="H253" i="23"/>
  <c r="Q253" i="23" s="1"/>
  <c r="H252" i="23"/>
  <c r="H251" i="23"/>
  <c r="H250" i="23"/>
  <c r="H249" i="23"/>
  <c r="H247" i="23"/>
  <c r="H246" i="23"/>
  <c r="H245" i="23"/>
  <c r="H244" i="23"/>
  <c r="H243" i="23"/>
  <c r="Q243" i="23" s="1"/>
  <c r="H242" i="23"/>
  <c r="H241" i="23"/>
  <c r="Q241" i="23" s="1"/>
  <c r="H240" i="23"/>
  <c r="Q240" i="23" s="1"/>
  <c r="H239" i="23"/>
  <c r="Q239" i="23" s="1"/>
  <c r="H238" i="23"/>
  <c r="H236" i="23"/>
  <c r="H237" i="23" s="1"/>
  <c r="H234" i="23"/>
  <c r="Q234" i="23" s="1"/>
  <c r="H233" i="23"/>
  <c r="H231" i="23"/>
  <c r="H230" i="23"/>
  <c r="Q230" i="23" s="1"/>
  <c r="H229" i="23"/>
  <c r="Q229" i="23" s="1"/>
  <c r="H228" i="23"/>
  <c r="Q228" i="23" s="1"/>
  <c r="H227" i="23"/>
  <c r="H226" i="23"/>
  <c r="H225" i="23"/>
  <c r="H224" i="23"/>
  <c r="H223" i="23"/>
  <c r="H222" i="23"/>
  <c r="H221" i="23"/>
  <c r="Q221" i="23" s="1"/>
  <c r="H220" i="23"/>
  <c r="Q220" i="23" s="1"/>
  <c r="H219" i="23"/>
  <c r="Q219" i="23" s="1"/>
  <c r="H218" i="23"/>
  <c r="Q218" i="23" s="1"/>
  <c r="H217" i="23"/>
  <c r="Q217" i="23" s="1"/>
  <c r="H216" i="23"/>
  <c r="Q216" i="23" s="1"/>
  <c r="H215" i="23"/>
  <c r="Q215" i="23" s="1"/>
  <c r="H214" i="23"/>
  <c r="H213" i="23"/>
  <c r="Q213" i="23" s="1"/>
  <c r="H212" i="23"/>
  <c r="H211" i="23"/>
  <c r="H210" i="23"/>
  <c r="H209" i="23"/>
  <c r="H206" i="23"/>
  <c r="H205" i="23"/>
  <c r="H204" i="23"/>
  <c r="H203" i="23"/>
  <c r="H202" i="23"/>
  <c r="Q202" i="23" s="1"/>
  <c r="H201" i="23"/>
  <c r="Q201" i="23" s="1"/>
  <c r="H200" i="23"/>
  <c r="Q200" i="23" s="1"/>
  <c r="H199" i="23"/>
  <c r="Q199" i="23" s="1"/>
  <c r="H198" i="23"/>
  <c r="Q198" i="23" s="1"/>
  <c r="H197" i="23"/>
  <c r="Q197" i="23" s="1"/>
  <c r="H196" i="23"/>
  <c r="H195" i="23"/>
  <c r="H194" i="23"/>
  <c r="H192" i="23"/>
  <c r="Q192" i="23" s="1"/>
  <c r="H191" i="23"/>
  <c r="Q191" i="23" s="1"/>
  <c r="H208" i="23"/>
  <c r="H190" i="23"/>
  <c r="H189" i="23"/>
  <c r="H187" i="23"/>
  <c r="H186" i="23"/>
  <c r="H185" i="23"/>
  <c r="Q185" i="23" s="1"/>
  <c r="H184" i="23"/>
  <c r="Q184" i="23" s="1"/>
  <c r="H183" i="23"/>
  <c r="H182" i="23"/>
  <c r="H207" i="23"/>
  <c r="H181" i="23"/>
  <c r="H180" i="23"/>
  <c r="H179" i="23"/>
  <c r="H178" i="23"/>
  <c r="H177" i="23"/>
  <c r="H176" i="23"/>
  <c r="H175" i="23"/>
  <c r="H174" i="23"/>
  <c r="H173" i="23"/>
  <c r="Q173" i="23" s="1"/>
  <c r="H172" i="23"/>
  <c r="Q172" i="23" s="1"/>
  <c r="H171" i="23"/>
  <c r="Q171" i="23" s="1"/>
  <c r="H170" i="23"/>
  <c r="Q170" i="23" s="1"/>
  <c r="H169" i="23"/>
  <c r="Q169" i="23" s="1"/>
  <c r="H168" i="23"/>
  <c r="H166" i="23"/>
  <c r="Q166" i="23" s="1"/>
  <c r="H165" i="23"/>
  <c r="Q165" i="23" s="1"/>
  <c r="H164" i="23"/>
  <c r="H162" i="23"/>
  <c r="H163" i="23" s="1"/>
  <c r="H160" i="23"/>
  <c r="H161" i="23" s="1"/>
  <c r="H158" i="23"/>
  <c r="H159" i="23" s="1"/>
  <c r="H156" i="23"/>
  <c r="H157" i="23" s="1"/>
  <c r="H154" i="23"/>
  <c r="H153" i="23"/>
  <c r="H152" i="23"/>
  <c r="H151" i="23"/>
  <c r="H150" i="23"/>
  <c r="Q150" i="23" s="1"/>
  <c r="H149" i="23"/>
  <c r="Q149" i="23" s="1"/>
  <c r="H148" i="23"/>
  <c r="Q148" i="23" s="1"/>
  <c r="H147" i="23"/>
  <c r="Q147" i="23" s="1"/>
  <c r="H146" i="23"/>
  <c r="Q146" i="23" s="1"/>
  <c r="H145" i="23"/>
  <c r="Q145" i="23" s="1"/>
  <c r="H144" i="23"/>
  <c r="Q144" i="23" s="1"/>
  <c r="H143" i="23"/>
  <c r="Q143" i="23" s="1"/>
  <c r="H142" i="23"/>
  <c r="Q142" i="23" s="1"/>
  <c r="H141" i="23"/>
  <c r="Q141" i="23" s="1"/>
  <c r="H140" i="23"/>
  <c r="Q140" i="23" s="1"/>
  <c r="H139" i="23"/>
  <c r="Q139" i="23" s="1"/>
  <c r="H138" i="23"/>
  <c r="Q138" i="23" s="1"/>
  <c r="H137" i="23"/>
  <c r="H135" i="23"/>
  <c r="Q135" i="23" s="1"/>
  <c r="H134" i="23"/>
  <c r="H133" i="23"/>
  <c r="H132" i="23"/>
  <c r="H131" i="23"/>
  <c r="Q131" i="23" s="1"/>
  <c r="H130" i="23"/>
  <c r="Q130" i="23" s="1"/>
  <c r="H129" i="23"/>
  <c r="Q129" i="23" s="1"/>
  <c r="H128" i="23"/>
  <c r="Q128" i="23" s="1"/>
  <c r="H127" i="23"/>
  <c r="H126" i="23"/>
  <c r="Q126" i="23" s="1"/>
  <c r="H125" i="23"/>
  <c r="Q125" i="23" s="1"/>
  <c r="H124" i="23"/>
  <c r="Q124" i="23" s="1"/>
  <c r="H123" i="23"/>
  <c r="Q123" i="23" s="1"/>
  <c r="H122" i="23"/>
  <c r="Q122" i="23" s="1"/>
  <c r="H121" i="23"/>
  <c r="Q121" i="23" s="1"/>
  <c r="H120" i="23"/>
  <c r="Q120" i="23" s="1"/>
  <c r="H119" i="23"/>
  <c r="Q119" i="23" s="1"/>
  <c r="H118" i="23"/>
  <c r="Q118" i="23" s="1"/>
  <c r="H117" i="23"/>
  <c r="Q117" i="23" s="1"/>
  <c r="H116" i="23"/>
  <c r="Q116" i="23" s="1"/>
  <c r="H115" i="23"/>
  <c r="Q115" i="23" s="1"/>
  <c r="H114" i="23"/>
  <c r="Q114" i="23" s="1"/>
  <c r="H113" i="23"/>
  <c r="Q113" i="23" s="1"/>
  <c r="H112" i="23"/>
  <c r="Q112" i="23" s="1"/>
  <c r="H111" i="23"/>
  <c r="Q111" i="23" s="1"/>
  <c r="H110" i="23"/>
  <c r="Q110" i="23" s="1"/>
  <c r="H109" i="23"/>
  <c r="Q109" i="23" s="1"/>
  <c r="H108" i="23"/>
  <c r="Q108" i="23" s="1"/>
  <c r="H107" i="23"/>
  <c r="Q107" i="23" s="1"/>
  <c r="H106" i="23"/>
  <c r="Q106" i="23" s="1"/>
  <c r="H105" i="23"/>
  <c r="Q105" i="23" s="1"/>
  <c r="H104" i="23"/>
  <c r="Q104" i="23" s="1"/>
  <c r="H103" i="23"/>
  <c r="Q103" i="23" s="1"/>
  <c r="H102" i="23"/>
  <c r="Q102" i="23" s="1"/>
  <c r="H101" i="23"/>
  <c r="Q101" i="23" s="1"/>
  <c r="H100" i="23"/>
  <c r="Q100" i="23" s="1"/>
  <c r="H99" i="23"/>
  <c r="Q99" i="23" s="1"/>
  <c r="H98" i="23"/>
  <c r="Q98" i="23" s="1"/>
  <c r="H97" i="23"/>
  <c r="Q97" i="23" s="1"/>
  <c r="H96" i="23"/>
  <c r="Q96" i="23" s="1"/>
  <c r="H95" i="23"/>
  <c r="Q95" i="23" s="1"/>
  <c r="H94" i="23"/>
  <c r="Q94" i="23" s="1"/>
  <c r="H93" i="23"/>
  <c r="Q93" i="23" s="1"/>
  <c r="H92" i="23"/>
  <c r="Q92" i="23" s="1"/>
  <c r="H91" i="23"/>
  <c r="Q91" i="23" s="1"/>
  <c r="H90" i="23"/>
  <c r="Q90" i="23" s="1"/>
  <c r="H88" i="23"/>
  <c r="Q88" i="23" s="1"/>
  <c r="H87" i="23"/>
  <c r="Q87" i="23" s="1"/>
  <c r="H86" i="23"/>
  <c r="Q86" i="23" s="1"/>
  <c r="H85" i="23"/>
  <c r="H89" i="23"/>
  <c r="H83" i="23"/>
  <c r="Q83" i="23" s="1"/>
  <c r="H82" i="23"/>
  <c r="H80" i="23"/>
  <c r="H79" i="23"/>
  <c r="H78" i="23"/>
  <c r="H77" i="23"/>
  <c r="Q77" i="23" s="1"/>
  <c r="H76" i="23"/>
  <c r="H75" i="23"/>
  <c r="H74" i="23"/>
  <c r="H73" i="23"/>
  <c r="Q73" i="23" s="1"/>
  <c r="H72" i="23"/>
  <c r="Q72" i="23" s="1"/>
  <c r="H71" i="23"/>
  <c r="Q71" i="23" s="1"/>
  <c r="H70" i="23"/>
  <c r="Q70" i="23" s="1"/>
  <c r="H69" i="23"/>
  <c r="Q69" i="23" s="1"/>
  <c r="H68" i="23"/>
  <c r="Q68" i="23" s="1"/>
  <c r="H67" i="23"/>
  <c r="H65" i="23"/>
  <c r="Q65" i="23" s="1"/>
  <c r="H64" i="23"/>
  <c r="H63" i="23"/>
  <c r="Q63" i="23" s="1"/>
  <c r="H62" i="23"/>
  <c r="H61" i="23"/>
  <c r="H60" i="23"/>
  <c r="H59" i="23"/>
  <c r="Q59" i="23" s="1"/>
  <c r="H58" i="23"/>
  <c r="Q58" i="23" s="1"/>
  <c r="H57" i="23"/>
  <c r="Q57" i="23" s="1"/>
  <c r="H56" i="23"/>
  <c r="Q56" i="23" s="1"/>
  <c r="H55" i="23"/>
  <c r="Q55" i="23" s="1"/>
  <c r="H54" i="23"/>
  <c r="Q54" i="23" s="1"/>
  <c r="H53" i="23"/>
  <c r="Q53" i="23" s="1"/>
  <c r="H52" i="23"/>
  <c r="Q52" i="23" s="1"/>
  <c r="H51" i="23"/>
  <c r="Q51" i="23" s="1"/>
  <c r="H50" i="23"/>
  <c r="Q50" i="23" s="1"/>
  <c r="H49" i="23"/>
  <c r="Q49" i="23" s="1"/>
  <c r="H48" i="23"/>
  <c r="Q48" i="23" s="1"/>
  <c r="H47" i="23"/>
  <c r="Q47" i="23" s="1"/>
  <c r="H46" i="23"/>
  <c r="Q46" i="23" s="1"/>
  <c r="H45" i="23"/>
  <c r="Q45" i="23" s="1"/>
  <c r="H44" i="23"/>
  <c r="Q44" i="23" s="1"/>
  <c r="H43" i="23"/>
  <c r="Q43" i="23" s="1"/>
  <c r="H42" i="23"/>
  <c r="Q42" i="23" s="1"/>
  <c r="H41" i="23"/>
  <c r="Q41" i="23" s="1"/>
  <c r="H40" i="23"/>
  <c r="Q40" i="23" s="1"/>
  <c r="H39" i="23"/>
  <c r="Q39" i="23" s="1"/>
  <c r="H38" i="23"/>
  <c r="H36" i="23"/>
  <c r="Q36" i="23" s="1"/>
  <c r="H35" i="23"/>
  <c r="Q35" i="23" s="1"/>
  <c r="H34" i="23"/>
  <c r="H33" i="23"/>
  <c r="H31" i="23"/>
  <c r="H30" i="23"/>
  <c r="H29" i="23"/>
  <c r="Q29" i="23" s="1"/>
  <c r="H28" i="23"/>
  <c r="Q28" i="23" s="1"/>
  <c r="H27" i="23"/>
  <c r="Q27" i="23" s="1"/>
  <c r="H26" i="23"/>
  <c r="Q26" i="23" s="1"/>
  <c r="H25" i="23"/>
  <c r="Q25" i="23" s="1"/>
  <c r="H24" i="23"/>
  <c r="Q24" i="23" s="1"/>
  <c r="H23" i="23"/>
  <c r="Q23" i="23" s="1"/>
  <c r="H22" i="23"/>
  <c r="H20" i="23"/>
  <c r="H19" i="23"/>
  <c r="Q19" i="23" s="1"/>
  <c r="H18" i="23"/>
  <c r="Q18" i="23" s="1"/>
  <c r="H17" i="23"/>
  <c r="Q17" i="23" s="1"/>
  <c r="H16" i="23"/>
  <c r="Q16" i="23" s="1"/>
  <c r="H15" i="23"/>
  <c r="Q15" i="23" s="1"/>
  <c r="H14" i="23"/>
  <c r="Q14" i="23" s="1"/>
  <c r="H13" i="23"/>
  <c r="Q13" i="23" s="1"/>
  <c r="H12" i="23"/>
  <c r="Q12" i="23" s="1"/>
  <c r="H11" i="23"/>
  <c r="Q11" i="23" s="1"/>
  <c r="H10" i="23"/>
  <c r="Q10" i="23" s="1"/>
  <c r="H9" i="23"/>
  <c r="Q9" i="23" s="1"/>
  <c r="H8" i="23"/>
  <c r="H7" i="23"/>
  <c r="H232" i="23" l="1"/>
  <c r="Q270" i="23"/>
  <c r="H302" i="23"/>
  <c r="Q268" i="23"/>
  <c r="Q269" i="23" s="1"/>
  <c r="H269" i="23"/>
  <c r="H267" i="23"/>
  <c r="Q238" i="23"/>
  <c r="H248" i="23"/>
  <c r="H235" i="23"/>
  <c r="H167" i="23"/>
  <c r="Q211" i="23"/>
  <c r="H193" i="23"/>
  <c r="Q194" i="23"/>
  <c r="H188" i="23"/>
  <c r="H155" i="23"/>
  <c r="Q85" i="23"/>
  <c r="H136" i="23"/>
  <c r="Q89" i="23"/>
  <c r="H84" i="23"/>
  <c r="Q67" i="23"/>
  <c r="H81" i="23"/>
  <c r="H32" i="23"/>
  <c r="Q38" i="23"/>
  <c r="H66" i="23"/>
  <c r="H37" i="23"/>
  <c r="H21" i="23"/>
  <c r="Q264" i="23"/>
  <c r="Q227" i="23"/>
  <c r="Q189" i="23"/>
  <c r="Q183" i="23"/>
  <c r="Q151" i="23"/>
  <c r="Q62" i="23"/>
  <c r="Q233" i="23"/>
  <c r="Q235" i="23" s="1"/>
  <c r="Q231" i="23"/>
  <c r="Q187" i="23"/>
  <c r="Q186" i="23"/>
  <c r="Q182" i="23"/>
  <c r="Q154" i="23"/>
  <c r="Q153" i="23"/>
  <c r="Q152" i="23"/>
  <c r="Q133" i="23"/>
  <c r="Q82" i="23"/>
  <c r="Q84" i="23" s="1"/>
  <c r="Q79" i="23"/>
  <c r="Q277" i="23"/>
  <c r="Q276" i="23"/>
  <c r="Q256" i="23"/>
  <c r="Q244" i="23"/>
  <c r="Q236" i="23"/>
  <c r="Q214" i="23"/>
  <c r="Q212" i="23"/>
  <c r="Q196" i="23"/>
  <c r="Q195" i="23"/>
  <c r="Q190" i="23"/>
  <c r="Q168" i="23"/>
  <c r="Q164" i="23"/>
  <c r="Q167" i="23" s="1"/>
  <c r="Q162" i="23"/>
  <c r="Q163" i="23" s="1"/>
  <c r="Q160" i="23"/>
  <c r="Q161" i="23" s="1"/>
  <c r="Q158" i="23"/>
  <c r="Q159" i="23" s="1"/>
  <c r="Q156" i="23"/>
  <c r="Q157" i="23" s="1"/>
  <c r="Q127" i="23"/>
  <c r="Q75" i="23"/>
  <c r="Q64" i="23"/>
  <c r="Q34" i="23"/>
  <c r="Q22" i="23"/>
  <c r="Q7" i="23"/>
  <c r="Q208" i="23"/>
  <c r="Q295" i="23"/>
  <c r="Q225" i="23"/>
  <c r="Q137" i="23"/>
  <c r="Q80" i="23"/>
  <c r="Q207" i="23"/>
  <c r="Q265" i="23"/>
  <c r="Q222" i="23"/>
  <c r="Q174" i="23"/>
  <c r="Q294" i="23"/>
  <c r="Q293" i="23"/>
  <c r="Q266" i="23"/>
  <c r="Q252" i="23"/>
  <c r="Q251" i="23"/>
  <c r="Q205" i="23"/>
  <c r="Q33" i="23"/>
  <c r="Q280" i="23"/>
  <c r="Q279" i="23"/>
  <c r="Q259" i="23"/>
  <c r="Q247" i="23"/>
  <c r="Q246" i="23"/>
  <c r="Q242" i="23"/>
  <c r="Q223" i="23"/>
  <c r="Q206" i="23"/>
  <c r="Q203" i="23"/>
  <c r="Q176" i="23"/>
  <c r="Q175" i="23"/>
  <c r="Q132" i="23"/>
  <c r="Q74" i="23"/>
  <c r="Q60" i="23"/>
  <c r="Q289" i="23"/>
  <c r="Q288" i="23"/>
  <c r="Q263" i="23"/>
  <c r="Q250" i="23"/>
  <c r="Q249" i="23"/>
  <c r="Q245" i="23"/>
  <c r="Q226" i="23"/>
  <c r="Q224" i="23"/>
  <c r="Q210" i="23"/>
  <c r="Q209" i="23"/>
  <c r="Q204" i="23"/>
  <c r="Q181" i="23"/>
  <c r="Q180" i="23"/>
  <c r="Q179" i="23"/>
  <c r="Q178" i="23"/>
  <c r="Q177" i="23"/>
  <c r="Q134" i="23"/>
  <c r="Q76" i="23"/>
  <c r="Q61" i="23"/>
  <c r="Q31" i="23"/>
  <c r="Q315" i="23"/>
  <c r="Q78" i="23"/>
  <c r="Q30" i="23"/>
  <c r="Q8" i="23"/>
  <c r="Q20" i="23"/>
  <c r="Q232" i="23" l="1"/>
  <c r="Q237" i="23"/>
  <c r="H303" i="23"/>
  <c r="H317" i="23" s="1"/>
  <c r="Q302" i="23"/>
  <c r="Q267" i="23"/>
  <c r="Q248" i="23"/>
  <c r="Q193" i="23"/>
  <c r="Q188" i="23"/>
  <c r="Q155" i="23"/>
  <c r="Q136" i="23"/>
  <c r="Q81" i="23"/>
  <c r="Q66" i="23"/>
  <c r="Q37" i="23"/>
  <c r="Q21" i="23"/>
  <c r="Q32" i="23"/>
  <c r="Q303" i="23" l="1"/>
  <c r="Q317" i="23" s="1"/>
</calcChain>
</file>

<file path=xl/sharedStrings.xml><?xml version="1.0" encoding="utf-8"?>
<sst xmlns="http://schemas.openxmlformats.org/spreadsheetml/2006/main" count="1903" uniqueCount="524">
  <si>
    <t>CARTERA POR EDADES</t>
  </si>
  <si>
    <t>ÁREA DE CARTERA</t>
  </si>
  <si>
    <t>NIT 900.958.564-9</t>
  </si>
  <si>
    <t>Regimen</t>
  </si>
  <si>
    <t>Nit</t>
  </si>
  <si>
    <t>Nombre Tercero</t>
  </si>
  <si>
    <t>Cantidad</t>
  </si>
  <si>
    <t>Órdenes de Servicios</t>
  </si>
  <si>
    <t>Facturas Por Radicar</t>
  </si>
  <si>
    <t>Total Pendiente por Radicar</t>
  </si>
  <si>
    <t>Cartera 0 a 30 Dias</t>
  </si>
  <si>
    <t>Cartera 31 a 60 Dias</t>
  </si>
  <si>
    <t>Cartera 61 a 90 Dias</t>
  </si>
  <si>
    <t>Cartera 91 a 180 Dias</t>
  </si>
  <si>
    <t>Cartera 181 a 360 Dias</t>
  </si>
  <si>
    <t xml:space="preserve">Cartera Mayor 360 </t>
  </si>
  <si>
    <t>Giro directo</t>
  </si>
  <si>
    <t>Pagos sin soporte</t>
  </si>
  <si>
    <t>Total Cartera</t>
  </si>
  <si>
    <t>Accidente de Tránsito</t>
  </si>
  <si>
    <t>ARL</t>
  </si>
  <si>
    <t>Capitación</t>
  </si>
  <si>
    <t>Contributivo</t>
  </si>
  <si>
    <t>Convenios Docentes Asistenciales</t>
  </si>
  <si>
    <t>UNIVERSIDAD MANUELA BELTRAN UMB</t>
  </si>
  <si>
    <t>FFDS-DESPLAZADOS</t>
  </si>
  <si>
    <t>FFDS-ESCOLARIDAD</t>
  </si>
  <si>
    <t>FFDS-GRATUIDAD</t>
  </si>
  <si>
    <t>FFDS-VINCULADOS</t>
  </si>
  <si>
    <t>IPS Privadas</t>
  </si>
  <si>
    <t>IPS públicas</t>
  </si>
  <si>
    <t>Polizas</t>
  </si>
  <si>
    <t>Regimen Especial</t>
  </si>
  <si>
    <t>Salud Pública</t>
  </si>
  <si>
    <t>Subsidiado</t>
  </si>
  <si>
    <t>Convenios Interadministrativos</t>
  </si>
  <si>
    <t>Liquidada/Subsidiado</t>
  </si>
  <si>
    <t>Liquidada/Contributivo</t>
  </si>
  <si>
    <t>FONDO FINANCIERO DISTRITAL DE SALUD</t>
  </si>
  <si>
    <t>Liquidada/IPS Privada</t>
  </si>
  <si>
    <t>Pagarés y Letras</t>
  </si>
  <si>
    <t>Total Accidente de Tránsito</t>
  </si>
  <si>
    <t>Total ARL</t>
  </si>
  <si>
    <t>Total Capitación</t>
  </si>
  <si>
    <t>Total Contributivo</t>
  </si>
  <si>
    <t>Total Convenios Docentes Asistenciales</t>
  </si>
  <si>
    <t>Total Convenios Interadministrativos</t>
  </si>
  <si>
    <t>Total FFDS-DESPLAZADOS</t>
  </si>
  <si>
    <t>Total FFDS-ESCOLARIDAD</t>
  </si>
  <si>
    <t>Total FFDS-GRATUIDAD</t>
  </si>
  <si>
    <t>Total FFDS-VINCULADOS</t>
  </si>
  <si>
    <t>Total IPS Privadas</t>
  </si>
  <si>
    <t>Total IPS públicas</t>
  </si>
  <si>
    <t>Total Otros</t>
  </si>
  <si>
    <t>Total Pagarés y Letras</t>
  </si>
  <si>
    <t>Total Polizas</t>
  </si>
  <si>
    <t>Total Regimen Especial</t>
  </si>
  <si>
    <t>Total Salud Pública</t>
  </si>
  <si>
    <t>Total Subsidiado</t>
  </si>
  <si>
    <t>UNIVERSIDAD MILITAR NUEVA GRANADA</t>
  </si>
  <si>
    <t>FUNDACION UNIVERSITARIA DEL AREA ANDINA</t>
  </si>
  <si>
    <t>Subred Integrada de Servicios de Salud Sur E.S.E</t>
  </si>
  <si>
    <t>Elaboró:Nidia Zamara Gil Velásquez</t>
  </si>
  <si>
    <t>Total general</t>
  </si>
  <si>
    <t>Profesional Administrativo Cartera y Glosas</t>
  </si>
  <si>
    <t>Lider Cartera y Glosas</t>
  </si>
  <si>
    <t>MARCELA VIZCAINO BEJARANO</t>
  </si>
  <si>
    <t>Liquidada/Capitación</t>
  </si>
  <si>
    <t> OTROS DEUDORES POR CONCEPTOS DIFERENTES A VENTA DE SERVICIOS DE SALUD</t>
  </si>
  <si>
    <t>Concepto</t>
  </si>
  <si>
    <t>...132495 Convenios</t>
  </si>
  <si>
    <t>...138432 Responsabilidades fiscales</t>
  </si>
  <si>
    <t>...138435 Intereses de mora</t>
  </si>
  <si>
    <t>...138490 Otras cuentas por cobrar</t>
  </si>
  <si>
    <t>...138590 Otras cuentas por cobrar dificil recaudo</t>
  </si>
  <si>
    <t>Total otros deudores por conceptos diferentes a venta servicios de salud</t>
  </si>
  <si>
    <t>TOTAL GENERAL</t>
  </si>
  <si>
    <t>ESCUELA DE SALUD SAN PEDRO CLAVER</t>
  </si>
  <si>
    <t>OTROS DEURDORES DIFERENTES A VSS</t>
  </si>
  <si>
    <t>UNIVERSIDAD  ANTONIO NARINO</t>
  </si>
  <si>
    <t>otros</t>
  </si>
  <si>
    <t>Total otros</t>
  </si>
  <si>
    <t>PONTIFICIA  UNIVERSIDAD JAVERIANA</t>
  </si>
  <si>
    <t>Entes Territoriales/Departamentales y Distritales</t>
  </si>
  <si>
    <t>Entes Territoriales/Municipal</t>
  </si>
  <si>
    <t>Total Entes Territoriales/Departamentales y Distritales</t>
  </si>
  <si>
    <t>Total Entes Territoriales/Municipal</t>
  </si>
  <si>
    <t>COL10839154951</t>
  </si>
  <si>
    <t>HIJA DE OMAIRA  BOCANEGRA TIQUE</t>
  </si>
  <si>
    <t>CORPORACION UNIVERSIDAD DEL SINU ELIAS BECHARA ZAINUM</t>
  </si>
  <si>
    <t>FFDS-EXTRANJEROS</t>
  </si>
  <si>
    <t>EYVER MATIAS MOSQUERA CORREA</t>
  </si>
  <si>
    <t>Total FFDS-EXTRANJEROS</t>
  </si>
  <si>
    <t>SUBRED INTEGRADA DE SERVICIOS DE SALUD SUR E.S.E</t>
  </si>
  <si>
    <t xml:space="preserve">SEGUROS BOLIVAR SA   </t>
  </si>
  <si>
    <t xml:space="preserve">AXA COLPATRIA SEGUROS S A   </t>
  </si>
  <si>
    <t xml:space="preserve">LA PREVISORA S A COMPAÑIA DE SEGUROS   </t>
  </si>
  <si>
    <t xml:space="preserve">COMPANIA DE SEGUROS BOLIVAR S A   </t>
  </si>
  <si>
    <t xml:space="preserve">SEGUROS DEL ESTADO S.A.   </t>
  </si>
  <si>
    <t xml:space="preserve">LA EQUIDAD SEGUROS GENERALES ORGANISMO COOPERATIVO Y/O LA EQUIDAD SEGUROS GENERALES   </t>
  </si>
  <si>
    <t xml:space="preserve">COMPAÑÍA MUNDIAL DE SEGUROS S.A.   </t>
  </si>
  <si>
    <t xml:space="preserve">HDI SEGUROS COLOMBIA S.A.   </t>
  </si>
  <si>
    <t xml:space="preserve">ASEGURADORA SOLIDARIA DE COLOMBIA ENTIDAD COOPERATIVA   </t>
  </si>
  <si>
    <t xml:space="preserve">SEGUROS GENERALES SURAMERICANA S. A.   </t>
  </si>
  <si>
    <t xml:space="preserve">MAPFRE SEGUROS GENERALES DE COLOMBIA S.A.   </t>
  </si>
  <si>
    <t xml:space="preserve">ADMINISTRADORA DE RECURS DEL SGSSS-ADRES DE RECURS DEL SGSSS-ADRES </t>
  </si>
  <si>
    <t xml:space="preserve">COMPAÑIA DE SEGUROS DE VIDA COLMENA S.A.   </t>
  </si>
  <si>
    <t xml:space="preserve">LA EQUIDAD SEGUROS DE VIDA ORGANISMO COOPERATIVO Y/O LA EQUIDAD SEGUROS DE VIDA   </t>
  </si>
  <si>
    <t xml:space="preserve">AXA COLPATRIA SEGUROS DE VIDA S A   </t>
  </si>
  <si>
    <t xml:space="preserve">LIBERTY SEGUROS DE VIDA S.A.   </t>
  </si>
  <si>
    <t xml:space="preserve">SEGUROS DE VIDA DEL ESTADO S.A   </t>
  </si>
  <si>
    <t xml:space="preserve">POSITIVA COMPAÑIA DE SEGUROS S. A.   </t>
  </si>
  <si>
    <t xml:space="preserve">SEGUROS DE VIDA SURAMERICANA S.A.   </t>
  </si>
  <si>
    <t xml:space="preserve">ENTIDAD PROMOTORA DE SALUD SANITAS SAS EN INTERVENCION BAJO LA MEDIDA DE TOMA DE POSESION   </t>
  </si>
  <si>
    <t xml:space="preserve">COOSALUD ENTIDAD PROMOTORA DE SALUD SA   </t>
  </si>
  <si>
    <t xml:space="preserve">EPS Y MEDICINA PREPAGADA SURAMERICANA S. A   </t>
  </si>
  <si>
    <t xml:space="preserve">FONDO DE PASIVO SOCIAL DE FERROCARRILES NACIONALES DE COLOMBIA   </t>
  </si>
  <si>
    <t xml:space="preserve">SALUD TOTAL ENTIDAD PROMOTORA DE SALUD DEL REGIMEN CONTRIBUTIVO S A   </t>
  </si>
  <si>
    <t xml:space="preserve">COOSALUD ESS ENTIDAD PROMOTORA DE SALUD DEL REGIMEN SUBSIDIADO EPSS   </t>
  </si>
  <si>
    <t xml:space="preserve">ENTIDAD PROMOTORA DE SALUD SERVICIO OCCIDENTAL DE SALUD S.A. S.O.S.   </t>
  </si>
  <si>
    <t xml:space="preserve">ASOCIACION MUTUAL SER EMPRESA SOLIDARIA DE SALUD EPS-S   </t>
  </si>
  <si>
    <t xml:space="preserve">PIJAOS SALUD EPSI   </t>
  </si>
  <si>
    <t xml:space="preserve">ASOCIACION MUTUAL LA ESPERANZA ASMET SALUD ESS EPS   </t>
  </si>
  <si>
    <t xml:space="preserve">ENTIDAD PROM. DE SALUD FAMISANAR SAS   </t>
  </si>
  <si>
    <t xml:space="preserve">COLOMBIANA DE SALUD S.A.   </t>
  </si>
  <si>
    <t xml:space="preserve">ALIANSALUD   </t>
  </si>
  <si>
    <t xml:space="preserve">ENTIDAD PROMOTORA DE SALUD MALLAMAS E P S INDIGENA   </t>
  </si>
  <si>
    <t xml:space="preserve">ANAS WAYUU E P S I   </t>
  </si>
  <si>
    <t xml:space="preserve">CAJA DE COMPENSACION FAMILIAR COMPENSAR   </t>
  </si>
  <si>
    <t xml:space="preserve">CAJA DE COMPENSACION FAMILIAR CAJACOPI ATLANTICO   </t>
  </si>
  <si>
    <t xml:space="preserve">CAJA DE COMPENSACION FAMILIAR DEL VALLE DEL CAUCA - COMFENALCO VALLE DELAGENTE   </t>
  </si>
  <si>
    <t xml:space="preserve">CAJA DE COMPENSACION FAMILIAR DEL CHOCO   </t>
  </si>
  <si>
    <t xml:space="preserve">CAPRESOCA EPS   </t>
  </si>
  <si>
    <t xml:space="preserve">NUEVA EMPRESA PROMOTORA DE SALUD S.A.   </t>
  </si>
  <si>
    <t xml:space="preserve">CAPITAL SALUD  ENTIDAD PROMOTORA DE SALUD </t>
  </si>
  <si>
    <t xml:space="preserve">ALIANZA MEDELLIN ANTIOQUIA EPS S. A. S.   </t>
  </si>
  <si>
    <t xml:space="preserve">ASMET SALUD EPS SAS   </t>
  </si>
  <si>
    <t xml:space="preserve">EMSSANAR E.P.S S.A.S.   </t>
  </si>
  <si>
    <t xml:space="preserve">CAJACOPI EPS S. A. S.   </t>
  </si>
  <si>
    <t xml:space="preserve">EPS FAMILIAR DE COLOMBIA S.A.S.   </t>
  </si>
  <si>
    <t>MARIA DEL PILAR SANCHEZ MARSIGLIA</t>
  </si>
  <si>
    <t xml:space="preserve">ESCUELA DE CAPACITACION COLOMBIA FUNCA   </t>
  </si>
  <si>
    <t xml:space="preserve">CORPORACION EDUCATIVA ARKOS   </t>
  </si>
  <si>
    <t xml:space="preserve">UNIVERSIDAD  DE LA SABANA </t>
  </si>
  <si>
    <t xml:space="preserve">EL CENTRO EN SALUD UNISALUD LTDA.   </t>
  </si>
  <si>
    <t xml:space="preserve">UNIVERSIDAD DE CARTAGENA   </t>
  </si>
  <si>
    <t xml:space="preserve">ALCALDIA MAYOR DE BOGOTA D.C.   </t>
  </si>
  <si>
    <t xml:space="preserve">DEPARTAMENTO DE SANTANDER   </t>
  </si>
  <si>
    <t xml:space="preserve">DEPARTAMENTO DEL CAQUETA   </t>
  </si>
  <si>
    <t xml:space="preserve">DEPARTAMENTO DEL VICHADA   </t>
  </si>
  <si>
    <t xml:space="preserve">DEPARTAMENTO DEL PUTUMAYO   </t>
  </si>
  <si>
    <t xml:space="preserve">SECRETARIA DE SALUD DE VALLEDUPAR   </t>
  </si>
  <si>
    <t xml:space="preserve">MUNICIPIO DE ARAUCA   </t>
  </si>
  <si>
    <t xml:space="preserve">DEPARTAMENTO DEL HUILA   </t>
  </si>
  <si>
    <t xml:space="preserve">GOBERNACION DEL MAGDALENA   </t>
  </si>
  <si>
    <t xml:space="preserve">DEPARTAMENTO DE NARIÑO   </t>
  </si>
  <si>
    <t xml:space="preserve">DEPARTAMENTO NORTE DE SANTANDER   </t>
  </si>
  <si>
    <t xml:space="preserve">DEPARTAMENTO DE CORDOBA   </t>
  </si>
  <si>
    <t xml:space="preserve">GOBIERNO DEPARTAMENTAL DEL TOLIMA   </t>
  </si>
  <si>
    <t xml:space="preserve">DIRECCION TERRITORIAL DE SALUD DE CALDAS   </t>
  </si>
  <si>
    <t xml:space="preserve">SECRETARIA DE SALUD DE BOYACA   </t>
  </si>
  <si>
    <t xml:space="preserve">SECRETARIA DE SALUD  DEL PUTUMAYO   </t>
  </si>
  <si>
    <t xml:space="preserve">DEPARTAMENTO ADMINISTRATIVO DE SALUD DEL DISTRITO TURISTICO CULTURAL E HISTORICO DE STA MTA   </t>
  </si>
  <si>
    <t xml:space="preserve">INSTITUTO DEPARTAMENTAL DE SALUD DEL CAQUETA -EN LIQUIDACIÓN   </t>
  </si>
  <si>
    <t xml:space="preserve">DEPARTAMENTO ADMINISTRATIVO DISTRITAL DE SALUD DISTRISALUD   </t>
  </si>
  <si>
    <t xml:space="preserve">EMPRESA SOCIAL DEL ESTADO HOSPITAL SAN JOSE DEL GUAVIARE   </t>
  </si>
  <si>
    <t xml:space="preserve">DEPARTAMENTO DEL QUINDIO   </t>
  </si>
  <si>
    <t xml:space="preserve">DEPARTAMENTO DEL ATLANTICO   </t>
  </si>
  <si>
    <t xml:space="preserve">DISTRITO ESPECIAL INDUSTRIAL Y PORTUARIO DE BARRANQUILLA   </t>
  </si>
  <si>
    <t xml:space="preserve">DEPARTAMENTO DEL VALLE DEL CAUCA   </t>
  </si>
  <si>
    <t xml:space="preserve">SECRETARIA DE SALUD DEPARTAMENTAL DE BOLIVAR   </t>
  </si>
  <si>
    <t xml:space="preserve">DISTRITO TURISTICO Y CULTURAL DE CARTAGENA DE INDIAS   </t>
  </si>
  <si>
    <t xml:space="preserve">INST DEPTAL DE SALUD DE NTE DE S/DER   </t>
  </si>
  <si>
    <t xml:space="preserve">SECRETARIA DE SALUD DEL TOLIMA   </t>
  </si>
  <si>
    <t xml:space="preserve">DEPARTAMENTO DE ANTIOQUIA   </t>
  </si>
  <si>
    <t xml:space="preserve">SECRETARIA DE SALUD DE CAUCASIA ANTIOQUIA   </t>
  </si>
  <si>
    <t xml:space="preserve">SECRETARIA DE SALUD DE CHIGORODO ANTIOQUIA   </t>
  </si>
  <si>
    <t xml:space="preserve">SECRETARIA DE SALUD AIPE HUILA   </t>
  </si>
  <si>
    <t xml:space="preserve">INSTITUTO DEPARTAMENTAL DE SALUD DE NARINO   </t>
  </si>
  <si>
    <t xml:space="preserve">DEPARTAMENTO DE RISARALDA   </t>
  </si>
  <si>
    <t xml:space="preserve">DEPARTAMENTO DEL CAUCA   </t>
  </si>
  <si>
    <t xml:space="preserve">DEPARTAMENTO ADMINISTRATIVO DE SALUD Y SEGURIDAD SOCIAL DEL CHOCO EN LIQUIDACION   </t>
  </si>
  <si>
    <t xml:space="preserve">DISTRITO TURISTICO CULTURAL E HISTORICO DE SANTA MARTA   </t>
  </si>
  <si>
    <t xml:space="preserve">DEPARTAMENTO DE BOYACA   </t>
  </si>
  <si>
    <t xml:space="preserve">FONDO DEPARTAMENTAL DE SALUD DE CASANARE   </t>
  </si>
  <si>
    <t xml:space="preserve">DEPARTAMENTO DEL META   </t>
  </si>
  <si>
    <t xml:space="preserve">SECRETARIA DEPARTAMENTAL DE SALUD DEL GUAVIARE   </t>
  </si>
  <si>
    <t xml:space="preserve">DEPARTAMENTO ADMINISTRATIVO DE SALUD DEL META   </t>
  </si>
  <si>
    <t xml:space="preserve">DEPARTAMENTO DEL CASANARE   </t>
  </si>
  <si>
    <t xml:space="preserve">SERVICIO SECCIONAL DE SALUD DE LA GUAJIRA   </t>
  </si>
  <si>
    <t xml:space="preserve">DEPARTAMENTO ADMINISTRATIVO DE SEGURIDAD SOCIAL EN SALUD DE SUCRE - DASSSALUD SUCRE   </t>
  </si>
  <si>
    <t xml:space="preserve">DEPARTAMENTO DE SUCRE   </t>
  </si>
  <si>
    <t xml:space="preserve">DEPARTAMENTO DEL CESAR   </t>
  </si>
  <si>
    <t xml:space="preserve">DEPARTAMENTO DE CUNDINAMARCA   </t>
  </si>
  <si>
    <t xml:space="preserve">GOBERNACION DEL AMAZONAS   </t>
  </si>
  <si>
    <t xml:space="preserve">UNIDAD ADMINISTRATIVA ESPECIAL DE SALUD DE ARAUCA   </t>
  </si>
  <si>
    <t xml:space="preserve">MUNICIPIO DE SAN FERNADO BOLIVAR   </t>
  </si>
  <si>
    <t xml:space="preserve">MUNIICIPIO LOS PATIOS NORTE DE SANTANDER   </t>
  </si>
  <si>
    <t xml:space="preserve">MUNICIPIO PUERTO GAITAN   </t>
  </si>
  <si>
    <t xml:space="preserve">MUNICIPIO MARIA LA BAJA   </t>
  </si>
  <si>
    <t xml:space="preserve">SECRETARIA DE SALUD DE GAMARRA - CESAR   </t>
  </si>
  <si>
    <t xml:space="preserve">MUNICIPIO PUERTO RICO META   </t>
  </si>
  <si>
    <t xml:space="preserve">MUNICIPIO DE CHAPARRAL   </t>
  </si>
  <si>
    <t xml:space="preserve">MUNICIPIO DE VILLAHERMOSA TOLIMA   </t>
  </si>
  <si>
    <t xml:space="preserve">MUNICIPIO DE URIBE META   </t>
  </si>
  <si>
    <t xml:space="preserve">MUNICIPIO DEL PEÑON BOLIVAR   </t>
  </si>
  <si>
    <t xml:space="preserve">ALCALDIA DE BARANOA   </t>
  </si>
  <si>
    <t xml:space="preserve">MUNICIPIO PUERTO WILCHES SANTANDER   </t>
  </si>
  <si>
    <t xml:space="preserve">MUNICIPIO DE BUENAVENTURA   </t>
  </si>
  <si>
    <t xml:space="preserve">MUNICIPIO DE MEDELLIN   </t>
  </si>
  <si>
    <t xml:space="preserve">MUNICIPIO NECOCLÍ (ANTIOQUIA)   </t>
  </si>
  <si>
    <t xml:space="preserve">MUNICIPIO GÓMEZ PLATA (ANTIOQUIA)   </t>
  </si>
  <si>
    <t xml:space="preserve">MUNICIPIO DE NEIVA   </t>
  </si>
  <si>
    <t xml:space="preserve">MUNICIPIO DE PALERMO HUILA   </t>
  </si>
  <si>
    <t xml:space="preserve">FUNDACION COSME Y DAMIAN   </t>
  </si>
  <si>
    <t xml:space="preserve">CLINICA UNIVERSITARIA COLOMBIA / CLINICA COLSANITAS S A   </t>
  </si>
  <si>
    <t xml:space="preserve">MEDICINA INTEGRAL S.A.S.   </t>
  </si>
  <si>
    <t xml:space="preserve">SOCIEDAD CLINICA EMCOSALUD S.A.   </t>
  </si>
  <si>
    <t xml:space="preserve">COLOMBIANA DE TRASPLANTES S.A.S   </t>
  </si>
  <si>
    <t xml:space="preserve">FUNDACION ABOOD SHAIO EN REESTRUCTURACION   </t>
  </si>
  <si>
    <t xml:space="preserve">FUNDACION CARDIO INFANTIL-INSTITUTO DE CARDIOLOGIA   </t>
  </si>
  <si>
    <t xml:space="preserve">FUNDACION SANTAFE DE BOGOTA   </t>
  </si>
  <si>
    <t xml:space="preserve">ORGANIZACION CLINICA GENERAL DEL NORTE S.A.   </t>
  </si>
  <si>
    <t xml:space="preserve">EMCOSALUD GRUPO EMPRESARIAL   </t>
  </si>
  <si>
    <t xml:space="preserve">SUMIMEDICAL SAS   </t>
  </si>
  <si>
    <t xml:space="preserve">UNION TEMPORAL DEL NORTE - BOGOTA   </t>
  </si>
  <si>
    <t xml:space="preserve">AVANZAR MEDICO   </t>
  </si>
  <si>
    <t xml:space="preserve">UNIÓN TEMPORAL SALUDSUR 2 – REGIÓN TRES   </t>
  </si>
  <si>
    <t xml:space="preserve">UNION TEMPORAL TOLIHUILA REGIONAL 1 TOLIMA   </t>
  </si>
  <si>
    <t xml:space="preserve">UNION TEMPORAL SERVISALUD SAN JOSE   </t>
  </si>
  <si>
    <t xml:space="preserve">UT - RED INTEGRADA FOSCAL – CUB   </t>
  </si>
  <si>
    <t xml:space="preserve">MEDISALUD UT LTDA   </t>
  </si>
  <si>
    <t xml:space="preserve">HOSPITAL DE LA VICTORIA III NI   </t>
  </si>
  <si>
    <t xml:space="preserve">HOSPITAL SAN CRISTOBAL I NIVEL   </t>
  </si>
  <si>
    <t xml:space="preserve">HOSPITAL RAFAEL URIBE E.S.E.   </t>
  </si>
  <si>
    <t xml:space="preserve">INSTITUTO DISTRITAL DE CIENCIA,BIOTECNOLOGIA E INNOVACION EN SALUD   </t>
  </si>
  <si>
    <t xml:space="preserve">CAJA DE COMPENSACION FAMILIAR DE CUNDINAMARCA - COMFACUNDI   </t>
  </si>
  <si>
    <t xml:space="preserve">CAFESALUD ENTIDAD PROMOTORA DE SALUD SA   </t>
  </si>
  <si>
    <t xml:space="preserve">SALUDCOOP ENTIDAD PROMOTORA DE SALUD ORGANISMO COOPERATIVO SALUDCOOP EN LIQUIDACION   </t>
  </si>
  <si>
    <t xml:space="preserve">COOPERATIVA DE SALUD COMUNITARIA EMPRESA PROMOTORA DE SALUD SUBSIDIADA COMPARTA EPS-S   </t>
  </si>
  <si>
    <t xml:space="preserve">COOMEVA ENTIDAD PROMOTORA DE SALUD S.A.   </t>
  </si>
  <si>
    <t xml:space="preserve">EMPRESA MUTUAL PARA EL DESARROLLO INTEGRAL DE LA SALUD E.S.S.   </t>
  </si>
  <si>
    <t xml:space="preserve">ASOCIACION BARRIOS UNIDOS DE QUIBDO EPS-S AMBUQ ESS   </t>
  </si>
  <si>
    <t xml:space="preserve">CRUZ BLANCA ENTIDAD PROMOTORA DE SALUD S.A.   </t>
  </si>
  <si>
    <t xml:space="preserve">SALUDVIDA S.A. EMPRESA PROMOTORA DE SALUD EPS   </t>
  </si>
  <si>
    <t xml:space="preserve">ENTIDAD COOPERATIVA SOLIDARIA DE SALUD ECOOPSOS ESS EPS SS   </t>
  </si>
  <si>
    <t xml:space="preserve">CAJA DE COMPENSACION FAMILIAR DEL HUILA   </t>
  </si>
  <si>
    <t xml:space="preserve">CAJA DE COMPENSACION FAMILIAR DE NARIÑO   </t>
  </si>
  <si>
    <t xml:space="preserve">CAJA DE PREVISION SOCIAL DE COMUNICACIONES  - CAPRECOM - LIQUIDADA   </t>
  </si>
  <si>
    <t xml:space="preserve">ENTIDAD PROMOTORA DE SALUD DEL REGIMEN SUBSIDIADO EPSS CONVIDA   </t>
  </si>
  <si>
    <t xml:space="preserve">EMPRESA PROMOTORA DE SALUD ECOOPSOS EPS S.A.S.   </t>
  </si>
  <si>
    <t xml:space="preserve">MEDIMAS EPS S.A.S   </t>
  </si>
  <si>
    <t xml:space="preserve">PREVIMEDICS S.A.   </t>
  </si>
  <si>
    <t xml:space="preserve">CAJA DE COMPENSACION FAMILIAR DE CARTAGENA   </t>
  </si>
  <si>
    <t xml:space="preserve">CAJA DE COMPENSACION FAMILIAR DE ANTIOQUIA COMFAMA   </t>
  </si>
  <si>
    <t xml:space="preserve">CAJA DE COMPENSACION FAMILIAR DE LA GUAJIRA   </t>
  </si>
  <si>
    <t xml:space="preserve">CAJA DE COMPENSACION FAMILIAR DE SUCRE   </t>
  </si>
  <si>
    <t xml:space="preserve">COMFASUCRE EPS S   </t>
  </si>
  <si>
    <t xml:space="preserve">FONDO NACIONAL DE GESTION  DEL RIESGO DE DESASTRES </t>
  </si>
  <si>
    <t xml:space="preserve">AMERICARES FOUNDATION INC   </t>
  </si>
  <si>
    <t xml:space="preserve">ALLIANZ SEGUROS S.A   </t>
  </si>
  <si>
    <t xml:space="preserve">POLICÍA NACIONAL DIRECCIÓN DE SANIDAD. ÁREA DE SANIDAD CHOCO   </t>
  </si>
  <si>
    <t xml:space="preserve">INSTITUTO NACIONAL PENITENCIARIO Y CARCELARIO-INPEC   </t>
  </si>
  <si>
    <t xml:space="preserve">COMPLEJO CARCELARIO Y PENITENCIARIO METROPOLITANO DE BOGOTA   </t>
  </si>
  <si>
    <t xml:space="preserve">FIDEICOMISOS PATRIMONIOS AUTONOMOS FIDUCIARIA LA PREVISORA S.A   </t>
  </si>
  <si>
    <t xml:space="preserve">UNIVERSIDAD NACIONAL DE COLOMBIA   </t>
  </si>
  <si>
    <t xml:space="preserve">ECOPETROL S.A.   </t>
  </si>
  <si>
    <t xml:space="preserve">REGIONAL DE ASEGURAMIENTO EN SALUD N° 1   </t>
  </si>
  <si>
    <t xml:space="preserve">POLICIA METROPOLITANA DE IBAGUE   </t>
  </si>
  <si>
    <t xml:space="preserve">JEFATURA DE SALUD FUERZA AEREA   </t>
  </si>
  <si>
    <t xml:space="preserve">FIDEICOMISO FONDO NACIONAL DE SALUD   </t>
  </si>
  <si>
    <t xml:space="preserve">DISPENSARIO MEDICO NIVEL II BARRANQUILLA   </t>
  </si>
  <si>
    <t xml:space="preserve">DISPENSARIO MEDICO SUROCCIDENTE   </t>
  </si>
  <si>
    <t xml:space="preserve">HOSPITAL NAVAL NIVEL III DE CARTAGENA   </t>
  </si>
  <si>
    <t xml:space="preserve">DISPENSARIO MEDICO NIVEL II BOGOTA   </t>
  </si>
  <si>
    <t xml:space="preserve">UNION TEMPORAL UT SALUD USPEC 2   </t>
  </si>
  <si>
    <t xml:space="preserve">UNIDAD PRESTADORA DE SALUD BOGOTA   </t>
  </si>
  <si>
    <t xml:space="preserve">ASOCIACION MUTUAL EMPRESA SOLIDARIA DE SALUD EMSSANAR ESS   </t>
  </si>
  <si>
    <t xml:space="preserve">ASOCIACION INDIGENA DEL CAUCA AIC EPS-INDIGENA   </t>
  </si>
  <si>
    <t xml:space="preserve">ASOCIACION DE CABILDOS INDIGENAS DEL CESAR DUSAKAWI EPSI   </t>
  </si>
  <si>
    <t xml:space="preserve">CAJA DE COMPENSACION FAMILIAR DEL ORIENTE COLOMBIANO COMFAORIENTE   </t>
  </si>
  <si>
    <t xml:space="preserve">FUNDACION SALUD MIA E. P. S.   </t>
  </si>
  <si>
    <t>Total Liquidada/Capitación</t>
  </si>
  <si>
    <t>Total Liquidada/Contributivo</t>
  </si>
  <si>
    <t>Total Liquidada/IPS Privada</t>
  </si>
  <si>
    <t>Total Liquidada/Subsidiado</t>
  </si>
  <si>
    <t>VARIACION</t>
  </si>
  <si>
    <t>Comparativo saldos cartera vigencia 2024-2025</t>
  </si>
  <si>
    <t>LAURA VALENTINA GAMBASICA REYES</t>
  </si>
  <si>
    <t xml:space="preserve">UNIVERSIDAD EL BOSQUE   </t>
  </si>
  <si>
    <t xml:space="preserve">HOSPITAL SAN IGNACIO   </t>
  </si>
  <si>
    <t xml:space="preserve">CORPORACION UNIVERSITARIA JUAN CIUDAD   </t>
  </si>
  <si>
    <t>GIOVANNY ALBEIRO NIETO PRIETO</t>
  </si>
  <si>
    <t>FUNDACION OFTALMOLOGICA DE SANTANDER - FOSCAL</t>
  </si>
  <si>
    <t>ODONTOMEDICA LTDA</t>
  </si>
  <si>
    <t>DEPARTAMENTO ADMINISTRATIVO DE SALUD DE CORDO</t>
  </si>
  <si>
    <t>MUNICIPIO DE PLANADAS</t>
  </si>
  <si>
    <t>MUNICIPIO DE SAN JOSE DE CUCUTA</t>
  </si>
  <si>
    <t>MUNICIPIO DE CARACOLÍ (ANTIOQUIA)</t>
  </si>
  <si>
    <t>MUNICIPIO DE MARINILLA</t>
  </si>
  <si>
    <t>MUNICIPIO COLOMBIA HUILA</t>
  </si>
  <si>
    <t>ALCALDIA MUNICIPAL DE ACEVEDO HUILA</t>
  </si>
  <si>
    <t>MUNICIPIO SANTA MARIA (HUILA)</t>
  </si>
  <si>
    <t>MUNICIPIO TIMANA HUILA</t>
  </si>
  <si>
    <t>MUNICIPIO DE PEREIRA- SECRETARIA DE SALUD DE PEREIRA (RISARALDA)</t>
  </si>
  <si>
    <t>EMCOSALUD GRUPO EMPRESARIAL</t>
  </si>
  <si>
    <t>SERVICIOS MEDICOS INTEGRALES DE SALUD SAS</t>
  </si>
  <si>
    <t>MEDICOS ASOCIADOS S.A.</t>
  </si>
  <si>
    <t>SERVICIO NACIONAL DE APRENDIZAJE</t>
  </si>
  <si>
    <t>EMPRESA NACIONAL PROMOTORA DEL DESARROLLO TERRITORIAL- ENTERRITORIO</t>
  </si>
  <si>
    <t>SEGUROS DE VIDA ALFA S.A. VIDALFA S.A.</t>
  </si>
  <si>
    <t>FONDO ASISTENCIAL DEL MAGISTERIO DEL CAQUETA LIMITADA  FAMAC LTDA</t>
  </si>
  <si>
    <t>CRUZ ROJA COLOMBIANA SECCIONAL CUNDINAMARCA Y BOGOTA</t>
  </si>
  <si>
    <t>FIDUCIARIA LA PREVISORA S.A. Y/O FIDUPREVISORA S A</t>
  </si>
  <si>
    <t>MARZO DE 2025</t>
  </si>
  <si>
    <t>AMELIA  ANGEL ORTIZ</t>
  </si>
  <si>
    <t>JUAN CARLOS SANCHEZ GAMBOA</t>
  </si>
  <si>
    <t>BELLY YARMIN ARANGO ATOY</t>
  </si>
  <si>
    <t>LINA FERNANDA LOPERA TIQUE</t>
  </si>
  <si>
    <t xml:space="preserve">VILLAVICENCIO META   </t>
  </si>
  <si>
    <t>VEN10155134</t>
  </si>
  <si>
    <t>ALMA SACHENKA DURAN DELGADO</t>
  </si>
  <si>
    <t>VEN20964670</t>
  </si>
  <si>
    <t>ORANYELIS ADRIANA RODRIGUEZ MEJIA</t>
  </si>
  <si>
    <t>LUISA FERNANDA HIJA DE MEJIA GOMEZ</t>
  </si>
  <si>
    <t>DANNIA VALENTINA HIJO DE VIDAL DAZA</t>
  </si>
  <si>
    <t>SEGUROS BOLIVAR SA</t>
  </si>
  <si>
    <t>AXA COLPATRIA SEGUROS S A</t>
  </si>
  <si>
    <t>LA PREVISORA S A COMPAÑIA DE SEGUROS</t>
  </si>
  <si>
    <t>COMPANIA DE SEGUROS BOLIVAR S A</t>
  </si>
  <si>
    <t>SEGUROS DEL ESTADO S.A.</t>
  </si>
  <si>
    <t>LA EQUIDAD SEGUROS GENERALES ORGANISMO COOPERATIVO Y/O LA EQUIDAD SEGUROS GENERALES</t>
  </si>
  <si>
    <t>COMPAÑÍA MUNDIAL DE SEGUROS S.A.</t>
  </si>
  <si>
    <t>ASEGURADORA SOLIDARIA DE COLOMBIA ENTIDAD COOPERATIVA</t>
  </si>
  <si>
    <t>SEGUROS GENERALES SURAMERICANA S. A.</t>
  </si>
  <si>
    <t>MAPFRE SEGUROS GENERALES DE COLOMBIA S.A.</t>
  </si>
  <si>
    <t>COMPAÑIA DE SEGUROS DE VIDA COLMENA S.A.</t>
  </si>
  <si>
    <t>LA EQUIDAD SEGUROS DE VIDA ORGANISMO COOPERATIVO Y/O LA EQUIDAD SEGUROS DE VIDA</t>
  </si>
  <si>
    <t>AXA COLPATRIA SEGUROS DE VIDA S A</t>
  </si>
  <si>
    <t>LIBERTY SEGUROS DE VIDA S.A.</t>
  </si>
  <si>
    <t>SEGUROS DE VIDA DEL ESTADO S.A</t>
  </si>
  <si>
    <t>POSITIVA COMPAÑIA DE SEGUROS S. A.</t>
  </si>
  <si>
    <t>SEGUROS DE VIDA SURAMERICANA S.A.</t>
  </si>
  <si>
    <t>COOSALUD ENTIDAD PROMOTORA DE SALUD SA</t>
  </si>
  <si>
    <t>EPS Y MEDICINA PREPAGADA SURAMERICANA S. A</t>
  </si>
  <si>
    <t>FONDO DE PASIVO SOCIAL DE FERROCARRILES NACIONALES DE COLOMBIA</t>
  </si>
  <si>
    <t>SALUD TOTAL ENTIDAD PROMOTORA DE SALUD DEL REGIMEN CONTRIBUTIVO S A</t>
  </si>
  <si>
    <t>COOSALUD ESS ENTIDAD PROMOTORA DE SALUD DEL REGIMEN SUBSIDIADO EPSS</t>
  </si>
  <si>
    <t>ENTIDAD PROMOTORA DE SALUD SERVICIO OCCIDENTAL DE SALUD S.A. S.O.S.</t>
  </si>
  <si>
    <t>ASOCIACION MUTUAL SER EMPRESA SOLIDARIA DE SALUD EPS-S</t>
  </si>
  <si>
    <t>PIJAOS SALUD EPSI</t>
  </si>
  <si>
    <t>ASOCIACION MUTUAL LA ESPERANZA ASMET SALUD ESS EPS</t>
  </si>
  <si>
    <t>ENTIDAD PROM. DE SALUD FAMISANAR SAS</t>
  </si>
  <si>
    <t>COLOMBIANA DE SALUD S.A.</t>
  </si>
  <si>
    <t>ALIANSALUD</t>
  </si>
  <si>
    <t>ENTIDAD PROMOTORA DE SALUD MALLAMAS E P S INDIGENA</t>
  </si>
  <si>
    <t>CAJA DE COMPENSACION FAMILIAR COMPENSAR</t>
  </si>
  <si>
    <t>CAJA DE COMPENSACION FAMILIAR CAJACOPI ATLANTICO</t>
  </si>
  <si>
    <t>CAJA DE COMPENSACION FAMILIAR DEL VALLE DEL CAUCA - COMFENALCO VALLE DELAGENTE</t>
  </si>
  <si>
    <t>CAJA DE COMPENSACION FAMILIAR DEL CHOCO</t>
  </si>
  <si>
    <t>CAPRESOCA EPS</t>
  </si>
  <si>
    <t>NUEVA EMPRESA PROMOTORA DE SALUD S.A.</t>
  </si>
  <si>
    <t>UNION TEMPORAL DEL NORTE - BOGOTA</t>
  </si>
  <si>
    <t>ALIANZA MEDELLIN ANTIOQUIA EPS S. A. S.</t>
  </si>
  <si>
    <t>ASMET SALUD EPS SAS</t>
  </si>
  <si>
    <t>EMSSANAR E.P.S S.A.S.</t>
  </si>
  <si>
    <t>CAJACOPI EPS S. A. S.</t>
  </si>
  <si>
    <t>EPS FAMILIAR DE COLOMBIA S.A.S.</t>
  </si>
  <si>
    <t>ESCUELA DE CAPACITACION COLOMBIA FUNCA</t>
  </si>
  <si>
    <t>CORPORACION IBEROAMERICANA DE ESTUDIOS CIES</t>
  </si>
  <si>
    <t>UNIVERSIDAD EL BOSQUE</t>
  </si>
  <si>
    <t>UNIVERSIDAD DE CARTAGENA</t>
  </si>
  <si>
    <t>ALCALDIA MAYOR DE BOGOTA D.C.</t>
  </si>
  <si>
    <t>DEPARTAMENTO DE SANTANDER</t>
  </si>
  <si>
    <t>DEPARTAMENTO DEL CAQUETA</t>
  </si>
  <si>
    <t>DEPARTAMENTO DEL VICHADA</t>
  </si>
  <si>
    <t>DEPARTAMENTO DEL PUTUMAYO</t>
  </si>
  <si>
    <t>SECRETARIA DE SALUD DE VALLEDUPAR</t>
  </si>
  <si>
    <t>MUNICIPIO DE ARAUCA</t>
  </si>
  <si>
    <t>DEPARTAMENTO DEL HUILA</t>
  </si>
  <si>
    <t>GOBERNACION DEL MAGDALENA</t>
  </si>
  <si>
    <t>DEPARTAMENTO DE NARIÑO</t>
  </si>
  <si>
    <t>DEPARTAMENTO NORTE DE SANTANDER</t>
  </si>
  <si>
    <t>DEPARTAMENTO DE CORDOBA</t>
  </si>
  <si>
    <t>GOBIERNO DEPARTAMENTAL DEL TOLIMA</t>
  </si>
  <si>
    <t>DIRECCION TERRITORIAL DE SALUD DE CALDAS</t>
  </si>
  <si>
    <t>SECRETARIA DE SALUD DE BOYACA</t>
  </si>
  <si>
    <t>SECRETARIA DE SALUD  DEL PUTUMAYO</t>
  </si>
  <si>
    <t>DEPARTAMENTO ADMINISTRATIVO DE SALUD DEL DISTRITO TURISTICO CULTURAL E HISTORICO DE STA MTA</t>
  </si>
  <si>
    <t>INSTITUTO DEPARTAMENTAL DE SALUD DEL CAQUETA -EN LIQUIDACIÓN</t>
  </si>
  <si>
    <t>DEPARTAMENTO ADMINISTRATIVO DISTRITAL DE SALUD DISTRISALUD</t>
  </si>
  <si>
    <t>EMPRESA SOCIAL DEL ESTADO HOSPITAL SAN JOSE DEL GUAVIARE</t>
  </si>
  <si>
    <t>DEPARTAMENTO DEL QUINDIO</t>
  </si>
  <si>
    <t>DEPARTAMENTO DEL ATLANTICO</t>
  </si>
  <si>
    <t>DISTRITO ESPECIAL INDUSTRIAL Y PORTUARIO DE BARRANQUILLA</t>
  </si>
  <si>
    <t>DEPARTAMENTO DEL VALLE DEL CAUCA</t>
  </si>
  <si>
    <t>SECRETARIA DE SALUD DEPARTAMENTAL DE BOLIVAR</t>
  </si>
  <si>
    <t>DISTRITO TURISTICO Y CULTURAL DE CARTAGENA DE INDIAS</t>
  </si>
  <si>
    <t>INST DEPTAL DE SALUD DE NTE DE S/DER</t>
  </si>
  <si>
    <t>SECRETARIA DE SALUD DEL TOLIMA</t>
  </si>
  <si>
    <t>DEPARTAMENTO DE ANTIOQUIA</t>
  </si>
  <si>
    <t>SECRETARIA DE SALUD DE CAUCASIA ANTIOQUIA</t>
  </si>
  <si>
    <t>SECRETARIA DE SALUD DE CHIGORODO ANTIOQUIA</t>
  </si>
  <si>
    <t>SECRETARIA DE SALUD AIPE HUILA</t>
  </si>
  <si>
    <t>INSTITUTO DEPARTAMENTAL DE SALUD DE NARINO</t>
  </si>
  <si>
    <t>DEPARTAMENTO DE RISARALDA</t>
  </si>
  <si>
    <t>DEPARTAMENTO DEL CAUCA</t>
  </si>
  <si>
    <t>DEPARTAMENTO ADMINISTRATIVO DE SALUD Y SEGURIDAD SOCIAL DEL CHOCO EN LIQUIDACION</t>
  </si>
  <si>
    <t>DISTRITO TURISTICO CULTURAL E HISTORICO DE SANTA MARTA</t>
  </si>
  <si>
    <t>DEPARTAMENTO DE BOYACA</t>
  </si>
  <si>
    <t>FONDO DEPARTAMENTAL DE SALUD DE CASANARE</t>
  </si>
  <si>
    <t>DEPARTAMENTO DEL META</t>
  </si>
  <si>
    <t>SECRETARIA DEPARTAMENTAL DE SALUD DEL GUAVIARE</t>
  </si>
  <si>
    <t>DEPARTAMENTO ADMINISTRATIVO DE SALUD DEL META</t>
  </si>
  <si>
    <t>SERVICIO SECCIONAL DE SALUD DE LA GUAJIRA</t>
  </si>
  <si>
    <t>DEPARTAMENTO ADMINISTRATIVO DE SEGURIDAD SOCIAL EN SALUD DE SUCRE - DASSSALUD SUCRE</t>
  </si>
  <si>
    <t>DEPARTAMENTO DE SUCRE</t>
  </si>
  <si>
    <t>DEPARTAMENTO DEL CESAR</t>
  </si>
  <si>
    <t>DEPARTAMENTO DE CUNDINAMARCA</t>
  </si>
  <si>
    <t>GOBERNACION DEL AMAZONAS</t>
  </si>
  <si>
    <t>UNIDAD ADMINISTRATIVA ESPECIAL DE SALUD DE ARAUCA</t>
  </si>
  <si>
    <t>MUNICIPIO DE SAN FERNADO BOLIVAR</t>
  </si>
  <si>
    <t>MUNIICIPIO LOS PATIOS NORTE DE SANTANDER</t>
  </si>
  <si>
    <t>MUNICIPIO PUERTO GAITAN</t>
  </si>
  <si>
    <t>MUNICIPIO MARIA LA BAJA</t>
  </si>
  <si>
    <t>SECRETARIA DE SALUD DE GAMARRA - CESAR</t>
  </si>
  <si>
    <t>MUNICIPIO PUERTO RICO META</t>
  </si>
  <si>
    <t>MUNICIPIO DE CHAPARRAL</t>
  </si>
  <si>
    <t>MUNICIPIO DE VILLAHERMOSA TOLIMA</t>
  </si>
  <si>
    <t>MUNICIPIO DE URIBE META</t>
  </si>
  <si>
    <t>MUNICIPIO DEL PEÑON BOLIVAR</t>
  </si>
  <si>
    <t>ALCALDIA DE BARANOA</t>
  </si>
  <si>
    <t>MUNICIPIO PUERTO WILCHES SANTANDER</t>
  </si>
  <si>
    <t>MUNICIPIO DE BUENAVENTURA</t>
  </si>
  <si>
    <t>MUNICIPIO DE MEDELLIN</t>
  </si>
  <si>
    <t>MUNICIPIO NECOCLÍ (ANTIOQUIA)</t>
  </si>
  <si>
    <t>MUNICIPIO GÓMEZ PLATA (ANTIOQUIA)</t>
  </si>
  <si>
    <t>MUNICIPIO DE NEIVA</t>
  </si>
  <si>
    <t>MUNICIPIO DE PALERMO HUILA</t>
  </si>
  <si>
    <t>FUNDACION COSME Y DAMIAN</t>
  </si>
  <si>
    <t>MEDICINA INTEGRAL S.A.S.</t>
  </si>
  <si>
    <t>SOCIEDAD CLINICA EMCOSALUD S.A.</t>
  </si>
  <si>
    <t>HOSPITAL SAN IGNACIO</t>
  </si>
  <si>
    <t>FUNDACION CARDIO INFANTIL-INSTITUTO DE CARDIOLOGIA</t>
  </si>
  <si>
    <t>FUNDACION SANTAFE DE BOGOTA</t>
  </si>
  <si>
    <t>ORGANIZACION CLINICA GENERAL DEL NORTE S.A.</t>
  </si>
  <si>
    <t>SUMIMEDICAL SAS</t>
  </si>
  <si>
    <t>AVANZAR MEDICO</t>
  </si>
  <si>
    <t>UNIÓN TEMPORAL SALUDSUR 2 – REGIÓN TRES</t>
  </si>
  <si>
    <t>UNION TEMPORAL TOLIHUILA REGIONAL 1 TOLIMA</t>
  </si>
  <si>
    <t>UNION TEMPORAL SERVISALUD SAN JOSE</t>
  </si>
  <si>
    <t>UT - RED INTEGRADA FOSCAL – CUB</t>
  </si>
  <si>
    <t>MEDISALUD UT LTDA</t>
  </si>
  <si>
    <t>HOSPITAL DE LA VICTORIA III NI</t>
  </si>
  <si>
    <t>HOSPITAL SAN CRISTOBAL I NIVEL</t>
  </si>
  <si>
    <t>HOSPITAL RAFAEL URIBE E.S.E.</t>
  </si>
  <si>
    <t>INSTITUTO DISTRITAL DE CIENCIA,BIOTECNOLOGIA E INNOVACION EN SALUD</t>
  </si>
  <si>
    <t>CAJA DE COMPENSACION FAMILIAR DE CUNDINAMARCA - COMFACUNDI</t>
  </si>
  <si>
    <t>CAFESALUD ENTIDAD PROMOTORA DE SALUD SA</t>
  </si>
  <si>
    <t>SALUDCOOP ENTIDAD PROMOTORA DE SALUD ORGANISMO COOPERATIVO SALUDCOOP EN LIQUIDACION</t>
  </si>
  <si>
    <t>COOPERATIVA DE SALUD COMUNITARIA EMPRESA PROMOTORA DE SALUD SUBSIDIADA COMPARTA EPS-S</t>
  </si>
  <si>
    <t>COOMEVA ENTIDAD PROMOTORA DE SALUD S.A.</t>
  </si>
  <si>
    <t>EMPRESA MUTUAL PARA EL DESARROLLO INTEGRAL DE LA SALUD E.S.S.</t>
  </si>
  <si>
    <t>ASOCIACION BARRIOS UNIDOS DE QUIBDO EPS-S AMBUQ ESS</t>
  </si>
  <si>
    <t>CRUZ BLANCA ENTIDAD PROMOTORA DE SALUD S.A.</t>
  </si>
  <si>
    <t>SALUDVIDA S.A. EMPRESA PROMOTORA DE SALUD EPS</t>
  </si>
  <si>
    <t>ENTIDAD COOPERATIVA SOLIDARIA DE SALUD ECOOPSOS ESS EPS SS</t>
  </si>
  <si>
    <t>CAJA DE COMPENSACION FAMILIAR DEL HUILA</t>
  </si>
  <si>
    <t>CAJA DE COMPENSACION FAMILIAR DE NARIÑO</t>
  </si>
  <si>
    <t>CAJA DE PREVISION SOCIAL DE COMUNICACIONES  - CAPRECOM - LIQUIDADA</t>
  </si>
  <si>
    <t>ENTIDAD PROMOTORA DE SALUD DEL REGIMEN SUBSIDIADO EPSS CONVIDA</t>
  </si>
  <si>
    <t>EMPRESA PROMOTORA DE SALUD ECOOPSOS EPS S.A.S.</t>
  </si>
  <si>
    <t>MEDIMAS EPS S.A.S</t>
  </si>
  <si>
    <t>PREVIMEDICS S.A.</t>
  </si>
  <si>
    <t>CAJA DE COMPENSACION FAMILIAR DE CARTAGENA</t>
  </si>
  <si>
    <t>CAJA DE COMPENSACION FAMILIAR DE ANTIOQUIA COMFAMA</t>
  </si>
  <si>
    <t>CAJA DE COMPENSACION FAMILIAR DE LA GUAJIRA</t>
  </si>
  <si>
    <t>CAJA DE COMPENSACION FAMILIAR DE SUCRE</t>
  </si>
  <si>
    <t>COMFASUCRE EPS S</t>
  </si>
  <si>
    <t>ORGANIZACION INTERNACIONAL PARA LAS MIGRACIONES O I M</t>
  </si>
  <si>
    <t>AGENCIA DISTRITAL PARA LA EDUCACION SUPERIOR, LA CIENCIA Y LA TECNOLOGÍA "ATENEA"</t>
  </si>
  <si>
    <t>AMERICARES FOUNDATION INC</t>
  </si>
  <si>
    <t>ALLIANZ SEGUROS S.A</t>
  </si>
  <si>
    <t>POLICÍA NACIONAL DIRECCIÓN DE SANIDAD. ÁREA DE SANIDAD CHOCO</t>
  </si>
  <si>
    <t>INSTITUTO NACIONAL PENITENCIARIO Y CARCELARIO-INPEC</t>
  </si>
  <si>
    <t>COMPLEJO CARCELARIO Y PENITENCIARIO METROPOLITANO DE BOGOTA</t>
  </si>
  <si>
    <t>FIDEICOMISOS PATRIMONIOS AUTONOMOS FIDUCIARIA LA PREVISORA S.A</t>
  </si>
  <si>
    <t>UNIVERSIDAD NACIONAL DE COLOMBIA</t>
  </si>
  <si>
    <t>REGIONAL DE ASEGURAMIENTO EN SALUD N° 1</t>
  </si>
  <si>
    <t>POLICIA METROPOLITANA DE IBAGUE</t>
  </si>
  <si>
    <t>UNIDAD PRESTADORA DE SALUD BOGOTA</t>
  </si>
  <si>
    <t>JEFATURA DE SALUD FUERZA AEREA</t>
  </si>
  <si>
    <t>FIDEICOMISO FONDO NACIONAL DE SALUD</t>
  </si>
  <si>
    <t>DISPENSARIO MEDICO SUROCCIDENTE</t>
  </si>
  <si>
    <t>HOSPITAL NAVAL NIVEL III DE CARTAGENA</t>
  </si>
  <si>
    <t>DISPENSARIO MEDICO NIVEL II BOGOTA</t>
  </si>
  <si>
    <t>ASOCIACION MUTUAL EMPRESA SOLIDARIA DE SALUD EMSSANAR ESS</t>
  </si>
  <si>
    <t>ASOCIACION INDIGENA DEL CAUCA AIC EPS-INDIGENA</t>
  </si>
  <si>
    <t>ASOCIACION DE CABILDOS INDIGENAS DEL CESAR DUSAKAWI EPSI</t>
  </si>
  <si>
    <t>ANAS WAYUU E P S I</t>
  </si>
  <si>
    <t>CAJA DE COMPENSACION FAMILIAR DEL ORIENTE COLOMBIANO COMFAORIENTE</t>
  </si>
  <si>
    <t>FUNDACION SALUD MIA E. P. S.</t>
  </si>
  <si>
    <t>HDI SEGUROS COLOMBIA S.A.</t>
  </si>
  <si>
    <t>ENTIDAD PROMOTORA DE SALUD SANITAS SAS EN INTERVENCION BAJO LA MEDIDA DE TOMA DE POSESION</t>
  </si>
  <si>
    <t>CORPORACION EDUCATIVA ARKOS</t>
  </si>
  <si>
    <t>EL CENTRO EN SALUD UNISALUD LTDA.</t>
  </si>
  <si>
    <t>VILLAVICENCIO META</t>
  </si>
  <si>
    <t>DEPARTAMENTO DEL CASANARE</t>
  </si>
  <si>
    <t>CLINICA UNIVERSITARIA COLOMBIA / CLINICA COLSANITAS S A</t>
  </si>
  <si>
    <t>COLOMBIANA DE TRASPLANTES S.A.S</t>
  </si>
  <si>
    <t>FUNDACION ABOOD SHAIO EN REESTRUCTURACION</t>
  </si>
  <si>
    <t>CORPORACION UNIVERSITARIA JUAN CIUDAD</t>
  </si>
  <si>
    <t>ECOPETROL S.A.</t>
  </si>
  <si>
    <t>DISPENSARIO MEDICO NIVEL II BARRANQUILLA</t>
  </si>
  <si>
    <t>UNION TEMPORAL UT SALUD USPEC 2</t>
  </si>
  <si>
    <t>Fecha corte:marzo 2025</t>
  </si>
  <si>
    <t>MARZO_2024</t>
  </si>
  <si>
    <t>MARZO_2025</t>
  </si>
  <si>
    <t>...138421 Indemnizaciones</t>
  </si>
  <si>
    <t>Total Liquidadas</t>
  </si>
  <si>
    <t>g</t>
  </si>
  <si>
    <t>X</t>
  </si>
  <si>
    <t>intervenidas</t>
  </si>
  <si>
    <t>cartera bruta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</si>
</sst>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$_-;\-* #,##0.00\ _$_-;_-* &quot;-&quot;??\ _$_-;_-@_-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6">
    <xf numFmtId="0" fontId="0" fillId="0" borderId="0" xfId="0"/>
    <xf numFmtId="165" fontId="0" fillId="0" borderId="0" xfId="1" applyNumberFormat="1" applyFont="1"/>
    <xf numFmtId="0" fontId="2" fillId="0" borderId="0" xfId="0" applyFont="1" applyAlignment="1">
      <alignment vertical="center"/>
    </xf>
    <xf numFmtId="165" fontId="2" fillId="0" borderId="0" xfId="1" applyNumberFormat="1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165" fontId="5" fillId="0" borderId="17" xfId="1" applyNumberFormat="1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165" fontId="5" fillId="0" borderId="18" xfId="1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65" fontId="5" fillId="0" borderId="8" xfId="1" applyNumberFormat="1" applyFont="1" applyBorder="1" applyAlignment="1">
      <alignment vertical="center"/>
    </xf>
    <xf numFmtId="165" fontId="5" fillId="0" borderId="15" xfId="1" applyNumberFormat="1" applyFont="1" applyBorder="1" applyAlignment="1">
      <alignment vertical="center"/>
    </xf>
    <xf numFmtId="0" fontId="7" fillId="0" borderId="0" xfId="0" applyFont="1"/>
    <xf numFmtId="0" fontId="3" fillId="0" borderId="9" xfId="0" applyFont="1" applyBorder="1" applyAlignment="1">
      <alignment horizontal="center" vertical="center" wrapText="1"/>
    </xf>
    <xf numFmtId="165" fontId="3" fillId="0" borderId="10" xfId="2" applyNumberFormat="1" applyFont="1" applyBorder="1" applyAlignment="1">
      <alignment horizontal="center" vertical="center" wrapText="1"/>
    </xf>
    <xf numFmtId="165" fontId="3" fillId="0" borderId="11" xfId="1" applyNumberFormat="1" applyFont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/>
    <xf numFmtId="0" fontId="6" fillId="0" borderId="10" xfId="0" applyFont="1" applyBorder="1" applyAlignment="1">
      <alignment horizontal="centerContinuous" vertical="center"/>
    </xf>
    <xf numFmtId="165" fontId="6" fillId="0" borderId="10" xfId="1" applyNumberFormat="1" applyFont="1" applyBorder="1" applyAlignment="1">
      <alignment vertical="center"/>
    </xf>
    <xf numFmtId="165" fontId="5" fillId="0" borderId="11" xfId="1" applyNumberFormat="1" applyFont="1" applyBorder="1" applyAlignment="1">
      <alignment vertical="center"/>
    </xf>
    <xf numFmtId="0" fontId="10" fillId="0" borderId="9" xfId="0" applyFont="1" applyBorder="1" applyAlignment="1">
      <alignment horizontal="centerContinuous" vertical="center"/>
    </xf>
    <xf numFmtId="165" fontId="3" fillId="0" borderId="10" xfId="1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 wrapText="1"/>
    </xf>
    <xf numFmtId="3" fontId="2" fillId="0" borderId="0" xfId="0" applyNumberFormat="1" applyFont="1" applyAlignment="1">
      <alignment horizontal="centerContinuous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2" xfId="2" applyNumberFormat="1" applyFont="1" applyFill="1" applyBorder="1" applyAlignment="1">
      <alignment horizontal="center" vertical="center" wrapText="1"/>
    </xf>
    <xf numFmtId="165" fontId="3" fillId="0" borderId="3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4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5" fontId="2" fillId="0" borderId="6" xfId="1" applyNumberFormat="1" applyFont="1" applyFill="1" applyBorder="1" applyAlignment="1">
      <alignment vertical="center"/>
    </xf>
    <xf numFmtId="165" fontId="2" fillId="0" borderId="14" xfId="1" applyNumberFormat="1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165" fontId="2" fillId="0" borderId="8" xfId="1" applyNumberFormat="1" applyFont="1" applyFill="1" applyBorder="1" applyAlignment="1">
      <alignment vertical="center"/>
    </xf>
    <xf numFmtId="165" fontId="2" fillId="0" borderId="15" xfId="1" applyNumberFormat="1" applyFont="1" applyFill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165" fontId="2" fillId="0" borderId="13" xfId="1" applyNumberFormat="1" applyFont="1" applyFill="1" applyBorder="1" applyAlignment="1">
      <alignment vertical="center"/>
    </xf>
    <xf numFmtId="165" fontId="2" fillId="0" borderId="16" xfId="1" applyNumberFormat="1" applyFont="1" applyFill="1" applyBorder="1" applyAlignment="1">
      <alignment vertical="center"/>
    </xf>
    <xf numFmtId="0" fontId="3" fillId="0" borderId="9" xfId="0" applyFont="1" applyBorder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165" fontId="3" fillId="0" borderId="0" xfId="1" applyNumberFormat="1" applyFont="1" applyFill="1" applyBorder="1" applyAlignment="1">
      <alignment vertical="center"/>
    </xf>
    <xf numFmtId="3" fontId="2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165" fontId="3" fillId="0" borderId="2" xfId="2" applyNumberFormat="1" applyFont="1" applyFill="1" applyBorder="1" applyAlignment="1">
      <alignment horizontal="centerContinuous" vertical="center" wrapText="1"/>
    </xf>
    <xf numFmtId="165" fontId="2" fillId="0" borderId="21" xfId="1" applyNumberFormat="1" applyFont="1" applyFill="1" applyBorder="1" applyAlignment="1">
      <alignment vertical="center"/>
    </xf>
    <xf numFmtId="165" fontId="2" fillId="0" borderId="23" xfId="1" applyNumberFormat="1" applyFont="1" applyFill="1" applyBorder="1" applyAlignment="1">
      <alignment vertical="center"/>
    </xf>
    <xf numFmtId="165" fontId="2" fillId="0" borderId="24" xfId="1" applyNumberFormat="1" applyFont="1" applyFill="1" applyBorder="1" applyAlignment="1">
      <alignment vertical="center"/>
    </xf>
    <xf numFmtId="0" fontId="2" fillId="0" borderId="10" xfId="0" applyFont="1" applyBorder="1" applyAlignment="1">
      <alignment horizontal="centerContinuous" vertical="center"/>
    </xf>
    <xf numFmtId="165" fontId="2" fillId="0" borderId="10" xfId="1" applyNumberFormat="1" applyFont="1" applyFill="1" applyBorder="1" applyAlignment="1">
      <alignment vertical="center"/>
    </xf>
    <xf numFmtId="165" fontId="2" fillId="0" borderId="11" xfId="1" applyNumberFormat="1" applyFont="1" applyFill="1" applyBorder="1" applyAlignment="1">
      <alignment vertical="center"/>
    </xf>
    <xf numFmtId="0" fontId="3" fillId="0" borderId="0" xfId="0" applyFont="1"/>
    <xf numFmtId="165" fontId="0" fillId="0" borderId="0" xfId="1" applyNumberFormat="1" applyFont="1" applyFill="1"/>
    <xf numFmtId="0" fontId="3" fillId="0" borderId="4" xfId="0" applyFont="1" applyBorder="1" applyAlignment="1">
      <alignment horizontal="centerContinuous" vertical="center"/>
    </xf>
    <xf numFmtId="165" fontId="3" fillId="0" borderId="9" xfId="1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165" fontId="5" fillId="0" borderId="0" xfId="1" applyNumberFormat="1" applyFont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165" fontId="3" fillId="0" borderId="10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165" fontId="6" fillId="0" borderId="0" xfId="1" applyNumberFormat="1" applyFont="1" applyBorder="1" applyAlignment="1">
      <alignment vertical="center"/>
    </xf>
    <xf numFmtId="43" fontId="2" fillId="0" borderId="0" xfId="1" applyFont="1" applyFill="1" applyAlignment="1">
      <alignment vertical="center"/>
    </xf>
    <xf numFmtId="43" fontId="3" fillId="0" borderId="0" xfId="1" applyFont="1" applyFill="1" applyAlignment="1">
      <alignment vertical="center"/>
    </xf>
    <xf numFmtId="43" fontId="0" fillId="0" borderId="0" xfId="1" applyFont="1" applyFill="1"/>
    <xf numFmtId="165" fontId="5" fillId="0" borderId="16" xfId="1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6" fillId="0" borderId="11" xfId="1" applyNumberFormat="1" applyFont="1" applyBorder="1" applyAlignment="1">
      <alignment vertical="center"/>
    </xf>
    <xf numFmtId="1" fontId="4" fillId="0" borderId="0" xfId="0" applyNumberFormat="1" applyFont="1"/>
    <xf numFmtId="1" fontId="0" fillId="0" borderId="0" xfId="0" applyNumberFormat="1"/>
    <xf numFmtId="1" fontId="3" fillId="0" borderId="10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/>
    </xf>
    <xf numFmtId="1" fontId="5" fillId="0" borderId="17" xfId="0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6" fillId="0" borderId="10" xfId="0" applyNumberFormat="1" applyFont="1" applyBorder="1" applyAlignment="1">
      <alignment horizontal="centerContinuous" vertical="center"/>
    </xf>
    <xf numFmtId="1" fontId="6" fillId="0" borderId="0" xfId="0" applyNumberFormat="1" applyFont="1" applyAlignment="1">
      <alignment horizontal="centerContinuous" vertical="center"/>
    </xf>
    <xf numFmtId="1" fontId="9" fillId="0" borderId="0" xfId="0" applyNumberFormat="1" applyFont="1" applyAlignment="1">
      <alignment horizontal="center" vertical="center"/>
    </xf>
    <xf numFmtId="1" fontId="9" fillId="0" borderId="0" xfId="0" applyNumberFormat="1" applyFont="1"/>
    <xf numFmtId="1" fontId="5" fillId="0" borderId="10" xfId="0" applyNumberFormat="1" applyFont="1" applyBorder="1" applyAlignment="1">
      <alignment horizontal="centerContinuous" vertical="center"/>
    </xf>
    <xf numFmtId="0" fontId="5" fillId="0" borderId="10" xfId="0" applyFont="1" applyBorder="1" applyAlignment="1">
      <alignment horizontal="centerContinuous" vertical="center"/>
    </xf>
    <xf numFmtId="165" fontId="5" fillId="0" borderId="10" xfId="1" applyNumberFormat="1" applyFont="1" applyBorder="1" applyAlignment="1">
      <alignment vertical="center"/>
    </xf>
    <xf numFmtId="1" fontId="3" fillId="0" borderId="0" xfId="0" applyNumberFormat="1" applyFont="1" applyAlignment="1">
      <alignment horizontal="centerContinuous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Continuous" vertical="center"/>
    </xf>
    <xf numFmtId="1" fontId="3" fillId="0" borderId="0" xfId="0" applyNumberFormat="1" applyFont="1" applyAlignment="1">
      <alignment horizontal="centerContinuous" vertical="center"/>
    </xf>
    <xf numFmtId="1" fontId="3" fillId="0" borderId="2" xfId="0" applyNumberFormat="1" applyFont="1" applyBorder="1" applyAlignment="1">
      <alignment horizontal="centerContinuous" vertical="center" wrapText="1"/>
    </xf>
    <xf numFmtId="1" fontId="2" fillId="0" borderId="22" xfId="1" applyNumberFormat="1" applyFont="1" applyFill="1" applyBorder="1" applyAlignment="1">
      <alignment vertical="center"/>
    </xf>
    <xf numFmtId="1" fontId="3" fillId="0" borderId="25" xfId="0" applyNumberFormat="1" applyFont="1" applyBorder="1" applyAlignment="1">
      <alignment horizontal="centerContinuous" vertical="center"/>
    </xf>
    <xf numFmtId="1" fontId="3" fillId="0" borderId="10" xfId="0" applyNumberFormat="1" applyFont="1" applyBorder="1" applyAlignment="1">
      <alignment horizontal="centerContinuous" vertical="center"/>
    </xf>
    <xf numFmtId="0" fontId="3" fillId="0" borderId="10" xfId="0" applyFont="1" applyBorder="1" applyAlignment="1">
      <alignment horizontal="centerContinuous" vertical="center"/>
    </xf>
    <xf numFmtId="165" fontId="3" fillId="0" borderId="10" xfId="1" applyNumberFormat="1" applyFont="1" applyFill="1" applyBorder="1" applyAlignment="1">
      <alignment vertical="center"/>
    </xf>
    <xf numFmtId="165" fontId="3" fillId="0" borderId="11" xfId="1" applyNumberFormat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/>
    </xf>
    <xf numFmtId="43" fontId="3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3" fillId="0" borderId="11" xfId="0" applyFont="1" applyBorder="1" applyAlignment="1">
      <alignment horizontal="centerContinuous" vertical="center"/>
    </xf>
    <xf numFmtId="165" fontId="3" fillId="0" borderId="27" xfId="1" applyNumberFormat="1" applyFont="1" applyFill="1" applyBorder="1" applyAlignment="1">
      <alignment horizontal="center" vertical="center" wrapText="1"/>
    </xf>
    <xf numFmtId="165" fontId="2" fillId="0" borderId="29" xfId="1" applyNumberFormat="1" applyFont="1" applyFill="1" applyBorder="1" applyAlignment="1">
      <alignment vertical="center"/>
    </xf>
    <xf numFmtId="165" fontId="2" fillId="0" borderId="30" xfId="1" applyNumberFormat="1" applyFont="1" applyFill="1" applyBorder="1" applyAlignment="1">
      <alignment vertical="center"/>
    </xf>
    <xf numFmtId="165" fontId="2" fillId="0" borderId="27" xfId="1" applyNumberFormat="1" applyFont="1" applyFill="1" applyBorder="1" applyAlignment="1">
      <alignment vertical="center"/>
    </xf>
    <xf numFmtId="165" fontId="3" fillId="0" borderId="25" xfId="1" applyNumberFormat="1" applyFont="1" applyFill="1" applyBorder="1" applyAlignment="1">
      <alignment vertical="center"/>
    </xf>
    <xf numFmtId="165" fontId="2" fillId="0" borderId="31" xfId="1" applyNumberFormat="1" applyFont="1" applyFill="1" applyBorder="1" applyAlignment="1">
      <alignment vertical="center"/>
    </xf>
    <xf numFmtId="165" fontId="2" fillId="0" borderId="32" xfId="1" applyNumberFormat="1" applyFont="1" applyFill="1" applyBorder="1" applyAlignment="1">
      <alignment vertical="center"/>
    </xf>
    <xf numFmtId="165" fontId="3" fillId="0" borderId="26" xfId="1" applyNumberFormat="1" applyFont="1" applyFill="1" applyBorder="1" applyAlignment="1">
      <alignment vertical="center"/>
    </xf>
    <xf numFmtId="165" fontId="3" fillId="0" borderId="33" xfId="1" applyNumberFormat="1" applyFont="1" applyFill="1" applyBorder="1" applyAlignment="1">
      <alignment horizontal="center" vertical="center" wrapText="1"/>
    </xf>
    <xf numFmtId="165" fontId="2" fillId="0" borderId="28" xfId="1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1" fontId="2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65" fontId="2" fillId="2" borderId="8" xfId="1" applyNumberFormat="1" applyFont="1" applyFill="1" applyBorder="1" applyAlignment="1">
      <alignment vertical="center"/>
    </xf>
    <xf numFmtId="165" fontId="2" fillId="2" borderId="30" xfId="1" applyNumberFormat="1" applyFont="1" applyFill="1" applyBorder="1" applyAlignment="1">
      <alignment vertical="center"/>
    </xf>
    <xf numFmtId="165" fontId="2" fillId="2" borderId="28" xfId="1" applyNumberFormat="1" applyFont="1" applyFill="1" applyBorder="1" applyAlignment="1">
      <alignment vertical="center"/>
    </xf>
    <xf numFmtId="165" fontId="2" fillId="2" borderId="24" xfId="1" applyNumberFormat="1" applyFont="1" applyFill="1" applyBorder="1" applyAlignment="1">
      <alignment vertical="center"/>
    </xf>
    <xf numFmtId="165" fontId="2" fillId="2" borderId="15" xfId="1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5" fillId="3" borderId="17" xfId="0" applyFont="1" applyFill="1" applyBorder="1" applyAlignment="1">
      <alignment vertical="center"/>
    </xf>
    <xf numFmtId="0" fontId="5" fillId="4" borderId="17" xfId="0" applyFont="1" applyFill="1" applyBorder="1" applyAlignment="1">
      <alignment vertical="center"/>
    </xf>
    <xf numFmtId="1" fontId="5" fillId="4" borderId="17" xfId="0" applyNumberFormat="1" applyFont="1" applyFill="1" applyBorder="1" applyAlignment="1">
      <alignment horizontal="center" vertical="center"/>
    </xf>
  </cellXfs>
  <cellStyles count="4">
    <cellStyle name="Millares" xfId="1" builtinId="3"/>
    <cellStyle name="Millares 2" xfId="2" xr:uid="{00000000-0005-0000-0000-000001000000}"/>
    <cellStyle name="Millares 3" xfId="3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1073151</xdr:colOff>
      <xdr:row>0</xdr:row>
      <xdr:rowOff>65232</xdr:rowOff>
    </xdr:from>
    <xdr:to>
      <xdr:col>3</xdr:col>
      <xdr:colOff>397378</xdr:colOff>
      <xdr:row>4</xdr:row>
      <xdr:rowOff>82601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8F3A4D6-4B0A-4AA3-8750-17A7050901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2226" y="65232"/>
          <a:ext cx="2181727" cy="5888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0</xdr:row>
      <xdr:rowOff>95250</xdr:rowOff>
    </xdr:from>
    <xdr:to>
      <xdr:col>1</xdr:col>
      <xdr:colOff>1657350</xdr:colOff>
      <xdr:row>3</xdr:row>
      <xdr:rowOff>107742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1D2125-9DE3-4E7D-9168-2C37C204BA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" y="95250"/>
          <a:ext cx="1543050" cy="5839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1073151</xdr:colOff>
      <xdr:row>0</xdr:row>
      <xdr:rowOff>65232</xdr:rowOff>
    </xdr:from>
    <xdr:to>
      <xdr:col>3</xdr:col>
      <xdr:colOff>1064128</xdr:colOff>
      <xdr:row>4</xdr:row>
      <xdr:rowOff>82601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AFBEDC2-774E-445D-8210-7BA6D3C64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2226" y="65232"/>
          <a:ext cx="2181727" cy="5888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9A1CC-F536-45EE-A86A-13C2DD4DC9F6}">
  <dimension ref="A1:T331"/>
  <sheetViews>
    <sheetView showGridLines="0" zoomScaleNormal="100" zoomScalePageLayoutView="98" workbookViewId="0">
      <pane xSplit="1" ySplit="6" topLeftCell="D7" activePane="bottomRight" state="frozen"/>
      <selection pane="topRight"/>
      <selection pane="bottomLeft"/>
      <selection pane="bottomRight" activeCell="S12" sqref="S12"/>
    </sheetView>
  </sheetViews>
  <sheetFormatPr baseColWidth="10" defaultRowHeight="11.25" outlineLevelRow="2" x14ac:dyDescent="0.25"/>
  <cols>
    <col min="1" max="1" width="3.28515625" style="2" customWidth="1"/>
    <col min="2" max="2" width="26.85546875" style="2" customWidth="1"/>
    <col min="3" max="3" width="16" style="84" customWidth="1"/>
    <col min="4" max="4" width="61.140625" style="2" customWidth="1"/>
    <col min="5" max="5" width="12.140625" style="51" customWidth="1"/>
    <col min="6" max="6" width="12.7109375" style="51" customWidth="1"/>
    <col min="7" max="8" width="14" style="51" customWidth="1"/>
    <col min="9" max="9" width="16.28515625" style="51" customWidth="1"/>
    <col min="10" max="10" width="14.7109375" style="51" customWidth="1"/>
    <col min="11" max="11" width="15.7109375" style="51" customWidth="1"/>
    <col min="12" max="12" width="16.28515625" style="51" customWidth="1"/>
    <col min="13" max="13" width="18.7109375" style="51" customWidth="1"/>
    <col min="14" max="14" width="15.7109375" style="51" customWidth="1"/>
    <col min="15" max="16" width="15.85546875" style="51" customWidth="1"/>
    <col min="17" max="17" width="17.5703125" style="51" customWidth="1"/>
    <col min="18" max="18" width="15.5703125" style="71" bestFit="1" customWidth="1"/>
    <col min="19" max="19" width="12.5703125" style="2" bestFit="1" customWidth="1"/>
    <col min="20" max="20" width="13.85546875" style="2" bestFit="1" customWidth="1"/>
    <col min="21" max="16384" width="11.42578125" style="2"/>
  </cols>
  <sheetData>
    <row r="1" spans="2:18" x14ac:dyDescent="0.25">
      <c r="B1" s="26"/>
      <c r="C1" s="92" t="s">
        <v>0</v>
      </c>
      <c r="D1" s="27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2:18" x14ac:dyDescent="0.25">
      <c r="B2" s="26"/>
      <c r="C2" s="92" t="s">
        <v>1</v>
      </c>
      <c r="D2" s="27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2:18" x14ac:dyDescent="0.25">
      <c r="B3" s="26"/>
      <c r="C3" s="92" t="s">
        <v>93</v>
      </c>
      <c r="D3" s="27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2:18" x14ac:dyDescent="0.25">
      <c r="B4" s="26"/>
      <c r="C4" s="92" t="s">
        <v>2</v>
      </c>
      <c r="D4" s="27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5" spans="2:18" ht="12" thickBot="1" x14ac:dyDescent="0.3">
      <c r="C5" s="92" t="s">
        <v>314</v>
      </c>
      <c r="D5" s="27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2:18" s="35" customFormat="1" ht="23.25" thickBot="1" x14ac:dyDescent="0.3">
      <c r="B6" s="29" t="s">
        <v>3</v>
      </c>
      <c r="C6" s="93" t="s">
        <v>4</v>
      </c>
      <c r="D6" s="30" t="s">
        <v>5</v>
      </c>
      <c r="E6" s="31" t="s">
        <v>6</v>
      </c>
      <c r="F6" s="32" t="s">
        <v>7</v>
      </c>
      <c r="G6" s="32" t="s">
        <v>8</v>
      </c>
      <c r="H6" s="32" t="s">
        <v>9</v>
      </c>
      <c r="I6" s="33" t="s">
        <v>10</v>
      </c>
      <c r="J6" s="32" t="s">
        <v>11</v>
      </c>
      <c r="K6" s="32" t="s">
        <v>12</v>
      </c>
      <c r="L6" s="32" t="s">
        <v>13</v>
      </c>
      <c r="M6" s="32" t="s">
        <v>14</v>
      </c>
      <c r="N6" s="34" t="s">
        <v>15</v>
      </c>
      <c r="O6" s="32" t="s">
        <v>16</v>
      </c>
      <c r="P6" s="32" t="s">
        <v>17</v>
      </c>
      <c r="Q6" s="32" t="s">
        <v>18</v>
      </c>
      <c r="R6" s="72"/>
    </row>
    <row r="7" spans="2:18" outlineLevel="2" x14ac:dyDescent="0.25">
      <c r="B7" s="36" t="s">
        <v>19</v>
      </c>
      <c r="C7" s="94">
        <v>860002180</v>
      </c>
      <c r="D7" s="37" t="s">
        <v>94</v>
      </c>
      <c r="E7" s="38">
        <v>108</v>
      </c>
      <c r="F7" s="38">
        <v>7130178.9199999999</v>
      </c>
      <c r="G7" s="38">
        <v>2933715</v>
      </c>
      <c r="H7" s="38">
        <f>+F7+G7</f>
        <v>10063893.92</v>
      </c>
      <c r="I7" s="38">
        <v>1759398</v>
      </c>
      <c r="J7" s="38">
        <v>2560445</v>
      </c>
      <c r="K7" s="38">
        <v>4636181</v>
      </c>
      <c r="L7" s="38">
        <v>37734251</v>
      </c>
      <c r="M7" s="38">
        <v>81571547</v>
      </c>
      <c r="N7" s="38">
        <v>23579252</v>
      </c>
      <c r="O7" s="38">
        <v>0</v>
      </c>
      <c r="P7" s="38">
        <v>0</v>
      </c>
      <c r="Q7" s="39">
        <f t="shared" ref="Q7:Q19" si="0">SUM(H7:P7)</f>
        <v>161904967.92000002</v>
      </c>
    </row>
    <row r="8" spans="2:18" outlineLevel="2" x14ac:dyDescent="0.25">
      <c r="B8" s="40" t="s">
        <v>19</v>
      </c>
      <c r="C8" s="95">
        <v>860002184</v>
      </c>
      <c r="D8" s="41" t="s">
        <v>95</v>
      </c>
      <c r="E8" s="42">
        <v>30</v>
      </c>
      <c r="F8" s="42">
        <v>42374</v>
      </c>
      <c r="G8" s="42">
        <v>5099821</v>
      </c>
      <c r="H8" s="42">
        <f t="shared" ref="H8:H73" si="1">+F8+G8</f>
        <v>5142195</v>
      </c>
      <c r="I8" s="42">
        <v>20553034</v>
      </c>
      <c r="J8" s="42">
        <v>6718891</v>
      </c>
      <c r="K8" s="42">
        <v>3102033</v>
      </c>
      <c r="L8" s="42">
        <v>10243088</v>
      </c>
      <c r="M8" s="42">
        <v>0</v>
      </c>
      <c r="N8" s="42">
        <v>19400</v>
      </c>
      <c r="O8" s="42">
        <v>0</v>
      </c>
      <c r="P8" s="42">
        <v>-853856</v>
      </c>
      <c r="Q8" s="43">
        <f t="shared" si="0"/>
        <v>44924785</v>
      </c>
    </row>
    <row r="9" spans="2:18" outlineLevel="2" x14ac:dyDescent="0.25">
      <c r="B9" s="40" t="s">
        <v>19</v>
      </c>
      <c r="C9" s="95">
        <v>860002400</v>
      </c>
      <c r="D9" s="41" t="s">
        <v>96</v>
      </c>
      <c r="E9" s="42">
        <v>1272</v>
      </c>
      <c r="F9" s="42">
        <v>22874414.09</v>
      </c>
      <c r="G9" s="42">
        <v>42321319</v>
      </c>
      <c r="H9" s="42">
        <f t="shared" si="1"/>
        <v>65195733.090000004</v>
      </c>
      <c r="I9" s="42">
        <v>56463956</v>
      </c>
      <c r="J9" s="42">
        <v>59549909</v>
      </c>
      <c r="K9" s="42">
        <v>15828790</v>
      </c>
      <c r="L9" s="42">
        <v>149237146</v>
      </c>
      <c r="M9" s="42">
        <v>132230857</v>
      </c>
      <c r="N9" s="42">
        <v>561793435.3900001</v>
      </c>
      <c r="O9" s="42">
        <v>0</v>
      </c>
      <c r="P9" s="42">
        <v>-3157717</v>
      </c>
      <c r="Q9" s="43">
        <f t="shared" si="0"/>
        <v>1037142109.4800001</v>
      </c>
    </row>
    <row r="10" spans="2:18" outlineLevel="2" x14ac:dyDescent="0.25">
      <c r="B10" s="40" t="s">
        <v>19</v>
      </c>
      <c r="C10" s="95">
        <v>860002503</v>
      </c>
      <c r="D10" s="41" t="s">
        <v>97</v>
      </c>
      <c r="E10" s="42">
        <v>8</v>
      </c>
      <c r="F10" s="42">
        <v>0</v>
      </c>
      <c r="G10" s="42">
        <v>0</v>
      </c>
      <c r="H10" s="42">
        <f t="shared" si="1"/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13069231</v>
      </c>
      <c r="O10" s="42">
        <v>0</v>
      </c>
      <c r="P10" s="42">
        <v>0</v>
      </c>
      <c r="Q10" s="43">
        <f t="shared" si="0"/>
        <v>13069231</v>
      </c>
    </row>
    <row r="11" spans="2:18" outlineLevel="2" x14ac:dyDescent="0.25">
      <c r="B11" s="40" t="s">
        <v>19</v>
      </c>
      <c r="C11" s="95">
        <v>860009578</v>
      </c>
      <c r="D11" s="41" t="s">
        <v>98</v>
      </c>
      <c r="E11" s="42">
        <v>168</v>
      </c>
      <c r="F11" s="42">
        <v>893655.36</v>
      </c>
      <c r="G11" s="42">
        <v>1152864</v>
      </c>
      <c r="H11" s="42">
        <f t="shared" si="1"/>
        <v>2046519.3599999999</v>
      </c>
      <c r="I11" s="42">
        <v>28713350</v>
      </c>
      <c r="J11" s="42">
        <v>7421757</v>
      </c>
      <c r="K11" s="42">
        <v>81400</v>
      </c>
      <c r="L11" s="42">
        <v>11547733</v>
      </c>
      <c r="M11" s="42">
        <v>57183323</v>
      </c>
      <c r="N11" s="42">
        <v>173785780.66</v>
      </c>
      <c r="O11" s="42">
        <v>0</v>
      </c>
      <c r="P11" s="42">
        <v>-53820235</v>
      </c>
      <c r="Q11" s="43">
        <f t="shared" si="0"/>
        <v>226959628.01999998</v>
      </c>
    </row>
    <row r="12" spans="2:18" outlineLevel="2" x14ac:dyDescent="0.25">
      <c r="B12" s="40" t="s">
        <v>19</v>
      </c>
      <c r="C12" s="95">
        <v>860028415</v>
      </c>
      <c r="D12" s="41" t="s">
        <v>99</v>
      </c>
      <c r="E12" s="42">
        <v>19</v>
      </c>
      <c r="F12" s="42">
        <v>0</v>
      </c>
      <c r="G12" s="42">
        <v>0</v>
      </c>
      <c r="H12" s="42">
        <f t="shared" si="1"/>
        <v>0</v>
      </c>
      <c r="I12" s="42">
        <v>0</v>
      </c>
      <c r="J12" s="42">
        <v>59200</v>
      </c>
      <c r="K12" s="42">
        <v>0</v>
      </c>
      <c r="L12" s="42">
        <v>0</v>
      </c>
      <c r="M12" s="42">
        <v>2398251</v>
      </c>
      <c r="N12" s="42">
        <v>5914126</v>
      </c>
      <c r="O12" s="42">
        <v>0</v>
      </c>
      <c r="P12" s="42">
        <v>0</v>
      </c>
      <c r="Q12" s="43">
        <f t="shared" si="0"/>
        <v>8371577</v>
      </c>
    </row>
    <row r="13" spans="2:18" outlineLevel="2" x14ac:dyDescent="0.25">
      <c r="B13" s="40" t="s">
        <v>19</v>
      </c>
      <c r="C13" s="95">
        <v>860037013</v>
      </c>
      <c r="D13" s="41" t="s">
        <v>100</v>
      </c>
      <c r="E13" s="42">
        <v>2139</v>
      </c>
      <c r="F13" s="42">
        <v>165654335.38999999</v>
      </c>
      <c r="G13" s="42">
        <v>129221511</v>
      </c>
      <c r="H13" s="42">
        <f t="shared" si="1"/>
        <v>294875846.38999999</v>
      </c>
      <c r="I13" s="42">
        <v>96512924</v>
      </c>
      <c r="J13" s="42">
        <v>51997684</v>
      </c>
      <c r="K13" s="42">
        <v>83954005</v>
      </c>
      <c r="L13" s="42">
        <v>201149006</v>
      </c>
      <c r="M13" s="42">
        <v>349709995</v>
      </c>
      <c r="N13" s="42">
        <v>1410598194.9500003</v>
      </c>
      <c r="O13" s="42">
        <v>0</v>
      </c>
      <c r="P13" s="42">
        <v>-19450537</v>
      </c>
      <c r="Q13" s="43">
        <f t="shared" si="0"/>
        <v>2469347118.3400002</v>
      </c>
    </row>
    <row r="14" spans="2:18" outlineLevel="2" x14ac:dyDescent="0.25">
      <c r="B14" s="40" t="s">
        <v>19</v>
      </c>
      <c r="C14" s="95">
        <v>860039988</v>
      </c>
      <c r="D14" s="41" t="s">
        <v>101</v>
      </c>
      <c r="E14" s="42">
        <v>13</v>
      </c>
      <c r="F14" s="42">
        <v>0</v>
      </c>
      <c r="G14" s="42">
        <v>0</v>
      </c>
      <c r="H14" s="42">
        <f t="shared" si="1"/>
        <v>0</v>
      </c>
      <c r="I14" s="42">
        <v>0</v>
      </c>
      <c r="J14" s="42">
        <v>0</v>
      </c>
      <c r="K14" s="42">
        <v>0</v>
      </c>
      <c r="L14" s="42">
        <v>0</v>
      </c>
      <c r="M14" s="42">
        <v>1576383</v>
      </c>
      <c r="N14" s="42">
        <v>52306274</v>
      </c>
      <c r="O14" s="42">
        <v>0</v>
      </c>
      <c r="P14" s="42">
        <v>0</v>
      </c>
      <c r="Q14" s="43">
        <f t="shared" si="0"/>
        <v>53882657</v>
      </c>
    </row>
    <row r="15" spans="2:18" outlineLevel="2" x14ac:dyDescent="0.25">
      <c r="B15" s="40" t="s">
        <v>19</v>
      </c>
      <c r="C15" s="95">
        <v>860524654</v>
      </c>
      <c r="D15" s="41" t="s">
        <v>102</v>
      </c>
      <c r="E15" s="42">
        <v>9</v>
      </c>
      <c r="F15" s="42">
        <v>0</v>
      </c>
      <c r="G15" s="42">
        <v>317735</v>
      </c>
      <c r="H15" s="42">
        <f t="shared" si="1"/>
        <v>317735</v>
      </c>
      <c r="I15" s="42">
        <v>59000</v>
      </c>
      <c r="J15" s="42">
        <v>0</v>
      </c>
      <c r="K15" s="42">
        <v>5722605</v>
      </c>
      <c r="L15" s="42">
        <v>2218013</v>
      </c>
      <c r="M15" s="42">
        <v>728677</v>
      </c>
      <c r="N15" s="42">
        <v>0</v>
      </c>
      <c r="O15" s="42">
        <v>0</v>
      </c>
      <c r="P15" s="42">
        <v>0</v>
      </c>
      <c r="Q15" s="43">
        <f t="shared" si="0"/>
        <v>9046030</v>
      </c>
    </row>
    <row r="16" spans="2:18" outlineLevel="2" x14ac:dyDescent="0.25">
      <c r="B16" s="40" t="s">
        <v>19</v>
      </c>
      <c r="C16" s="95">
        <v>890903407</v>
      </c>
      <c r="D16" s="41" t="s">
        <v>103</v>
      </c>
      <c r="E16" s="42">
        <v>145</v>
      </c>
      <c r="F16" s="42">
        <v>30085311.800000001</v>
      </c>
      <c r="G16" s="42">
        <v>49799540</v>
      </c>
      <c r="H16" s="42">
        <f t="shared" si="1"/>
        <v>79884851.799999997</v>
      </c>
      <c r="I16" s="42">
        <v>43359919</v>
      </c>
      <c r="J16" s="42">
        <v>625700</v>
      </c>
      <c r="K16" s="42">
        <v>7106900</v>
      </c>
      <c r="L16" s="42">
        <v>15617926</v>
      </c>
      <c r="M16" s="42">
        <v>108065870</v>
      </c>
      <c r="N16" s="42">
        <v>97420073</v>
      </c>
      <c r="O16" s="42">
        <v>0</v>
      </c>
      <c r="P16" s="42">
        <v>0</v>
      </c>
      <c r="Q16" s="43">
        <f t="shared" si="0"/>
        <v>352081239.80000001</v>
      </c>
    </row>
    <row r="17" spans="2:17" outlineLevel="2" x14ac:dyDescent="0.25">
      <c r="B17" s="40" t="s">
        <v>19</v>
      </c>
      <c r="C17" s="95">
        <v>891700037</v>
      </c>
      <c r="D17" s="41" t="s">
        <v>104</v>
      </c>
      <c r="E17" s="42">
        <v>3</v>
      </c>
      <c r="F17" s="42">
        <v>0</v>
      </c>
      <c r="G17" s="42">
        <v>0</v>
      </c>
      <c r="H17" s="42">
        <f t="shared" si="1"/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506481.1</v>
      </c>
      <c r="O17" s="42">
        <v>0</v>
      </c>
      <c r="P17" s="42">
        <v>0</v>
      </c>
      <c r="Q17" s="43">
        <f t="shared" si="0"/>
        <v>506481.1</v>
      </c>
    </row>
    <row r="18" spans="2:17" outlineLevel="2" x14ac:dyDescent="0.25">
      <c r="B18" s="40" t="s">
        <v>19</v>
      </c>
      <c r="C18" s="95">
        <v>901037916</v>
      </c>
      <c r="D18" s="41" t="s">
        <v>105</v>
      </c>
      <c r="E18" s="42">
        <v>3426</v>
      </c>
      <c r="F18" s="42">
        <v>137298294.78</v>
      </c>
      <c r="G18" s="42">
        <v>477939249</v>
      </c>
      <c r="H18" s="42">
        <f t="shared" si="1"/>
        <v>615237543.77999997</v>
      </c>
      <c r="I18" s="42">
        <v>283590643</v>
      </c>
      <c r="J18" s="42">
        <v>313842950</v>
      </c>
      <c r="K18" s="42">
        <v>543580772</v>
      </c>
      <c r="L18" s="42">
        <v>902542563</v>
      </c>
      <c r="M18" s="42">
        <v>1337591859.78</v>
      </c>
      <c r="N18" s="42">
        <v>5527736762.8900003</v>
      </c>
      <c r="O18" s="42">
        <v>0</v>
      </c>
      <c r="P18" s="42">
        <v>-54567207.149999999</v>
      </c>
      <c r="Q18" s="43">
        <f t="shared" si="0"/>
        <v>9469555887.3000011</v>
      </c>
    </row>
    <row r="19" spans="2:17" outlineLevel="2" x14ac:dyDescent="0.25">
      <c r="B19" s="40" t="s">
        <v>19</v>
      </c>
      <c r="C19" s="95">
        <v>1000352078</v>
      </c>
      <c r="D19" s="41" t="s">
        <v>288</v>
      </c>
      <c r="E19" s="42">
        <v>0</v>
      </c>
      <c r="F19" s="42">
        <v>31737037.399999999</v>
      </c>
      <c r="G19" s="42">
        <v>0</v>
      </c>
      <c r="H19" s="42">
        <f t="shared" si="1"/>
        <v>31737037.399999999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3">
        <f t="shared" si="0"/>
        <v>31737037.399999999</v>
      </c>
    </row>
    <row r="20" spans="2:17" ht="12" outlineLevel="2" thickBot="1" x14ac:dyDescent="0.3">
      <c r="B20" s="44" t="s">
        <v>19</v>
      </c>
      <c r="C20" s="96">
        <v>1233525458</v>
      </c>
      <c r="D20" s="45" t="s">
        <v>315</v>
      </c>
      <c r="E20" s="46">
        <v>0</v>
      </c>
      <c r="F20" s="46">
        <v>85831.360000000001</v>
      </c>
      <c r="G20" s="46">
        <v>0</v>
      </c>
      <c r="H20" s="46">
        <f t="shared" si="1"/>
        <v>85831.360000000001</v>
      </c>
      <c r="I20" s="46">
        <v>0</v>
      </c>
      <c r="J20" s="46">
        <v>0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7">
        <f t="shared" ref="Q20:Q29" si="2">SUM(H20:P20)</f>
        <v>85831.360000000001</v>
      </c>
    </row>
    <row r="21" spans="2:17" ht="12" outlineLevel="1" thickBot="1" x14ac:dyDescent="0.3">
      <c r="B21" s="48" t="s">
        <v>41</v>
      </c>
      <c r="C21" s="97"/>
      <c r="D21" s="57"/>
      <c r="E21" s="58">
        <f t="shared" ref="E21:Q21" si="3">SUBTOTAL(9,E7:E20)</f>
        <v>7340</v>
      </c>
      <c r="F21" s="58">
        <f t="shared" si="3"/>
        <v>395801433.10000002</v>
      </c>
      <c r="G21" s="58">
        <f t="shared" si="3"/>
        <v>708785754</v>
      </c>
      <c r="H21" s="58">
        <f t="shared" si="3"/>
        <v>1104587187.0999999</v>
      </c>
      <c r="I21" s="58">
        <f t="shared" si="3"/>
        <v>531012224</v>
      </c>
      <c r="J21" s="58">
        <f t="shared" si="3"/>
        <v>442776536</v>
      </c>
      <c r="K21" s="58">
        <f t="shared" si="3"/>
        <v>664012686</v>
      </c>
      <c r="L21" s="58">
        <f t="shared" si="3"/>
        <v>1330289726</v>
      </c>
      <c r="M21" s="58">
        <f t="shared" si="3"/>
        <v>2071056762.78</v>
      </c>
      <c r="N21" s="58">
        <f t="shared" si="3"/>
        <v>7866729010.9900007</v>
      </c>
      <c r="O21" s="58">
        <f t="shared" si="3"/>
        <v>0</v>
      </c>
      <c r="P21" s="58">
        <f t="shared" si="3"/>
        <v>-131849552.15000001</v>
      </c>
      <c r="Q21" s="59">
        <f t="shared" si="3"/>
        <v>13878614580.720003</v>
      </c>
    </row>
    <row r="22" spans="2:17" outlineLevel="2" x14ac:dyDescent="0.25">
      <c r="B22" s="40" t="s">
        <v>20</v>
      </c>
      <c r="C22" s="95">
        <v>800226175</v>
      </c>
      <c r="D22" s="41" t="s">
        <v>106</v>
      </c>
      <c r="E22" s="42">
        <v>3</v>
      </c>
      <c r="F22" s="42">
        <v>93500</v>
      </c>
      <c r="G22" s="42">
        <v>876359</v>
      </c>
      <c r="H22" s="42">
        <f t="shared" si="1"/>
        <v>969859</v>
      </c>
      <c r="I22" s="42">
        <v>0</v>
      </c>
      <c r="J22" s="42">
        <v>2810225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3">
        <f t="shared" si="2"/>
        <v>3780084</v>
      </c>
    </row>
    <row r="23" spans="2:17" outlineLevel="2" x14ac:dyDescent="0.25">
      <c r="B23" s="40" t="s">
        <v>20</v>
      </c>
      <c r="C23" s="95">
        <v>830008686</v>
      </c>
      <c r="D23" s="41" t="s">
        <v>107</v>
      </c>
      <c r="E23" s="42">
        <v>21</v>
      </c>
      <c r="F23" s="42">
        <v>0</v>
      </c>
      <c r="G23" s="42">
        <v>0</v>
      </c>
      <c r="H23" s="42">
        <f t="shared" si="1"/>
        <v>0</v>
      </c>
      <c r="I23" s="42">
        <v>0</v>
      </c>
      <c r="J23" s="42">
        <v>0</v>
      </c>
      <c r="K23" s="42">
        <v>0</v>
      </c>
      <c r="L23" s="42">
        <v>666271</v>
      </c>
      <c r="M23" s="42">
        <v>2026116</v>
      </c>
      <c r="N23" s="42">
        <v>16584697</v>
      </c>
      <c r="O23" s="42">
        <v>0</v>
      </c>
      <c r="P23" s="42">
        <v>0</v>
      </c>
      <c r="Q23" s="43">
        <f t="shared" si="2"/>
        <v>19277084</v>
      </c>
    </row>
    <row r="24" spans="2:17" outlineLevel="2" x14ac:dyDescent="0.25">
      <c r="B24" s="40" t="s">
        <v>20</v>
      </c>
      <c r="C24" s="95">
        <v>860002180</v>
      </c>
      <c r="D24" s="41" t="s">
        <v>94</v>
      </c>
      <c r="E24" s="42">
        <v>1</v>
      </c>
      <c r="F24" s="42">
        <v>0</v>
      </c>
      <c r="G24" s="42">
        <v>0</v>
      </c>
      <c r="H24" s="42">
        <f t="shared" si="1"/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12480609</v>
      </c>
      <c r="O24" s="42">
        <v>0</v>
      </c>
      <c r="P24" s="42">
        <v>0</v>
      </c>
      <c r="Q24" s="43">
        <f t="shared" si="2"/>
        <v>12480609</v>
      </c>
    </row>
    <row r="25" spans="2:17" outlineLevel="2" x14ac:dyDescent="0.25">
      <c r="B25" s="40" t="s">
        <v>20</v>
      </c>
      <c r="C25" s="95">
        <v>860002183</v>
      </c>
      <c r="D25" s="41" t="s">
        <v>108</v>
      </c>
      <c r="E25" s="42">
        <v>30</v>
      </c>
      <c r="F25" s="42">
        <v>64775282.380000003</v>
      </c>
      <c r="G25" s="42">
        <v>4711287</v>
      </c>
      <c r="H25" s="42">
        <f t="shared" si="1"/>
        <v>69486569.379999995</v>
      </c>
      <c r="I25" s="42">
        <v>0</v>
      </c>
      <c r="J25" s="42">
        <v>0</v>
      </c>
      <c r="K25" s="42">
        <v>1754310</v>
      </c>
      <c r="L25" s="42">
        <v>407000</v>
      </c>
      <c r="M25" s="42">
        <v>1218400</v>
      </c>
      <c r="N25" s="42">
        <v>21132227.59</v>
      </c>
      <c r="O25" s="42">
        <v>0</v>
      </c>
      <c r="P25" s="42">
        <v>0</v>
      </c>
      <c r="Q25" s="43">
        <f t="shared" si="2"/>
        <v>93998506.969999999</v>
      </c>
    </row>
    <row r="26" spans="2:17" outlineLevel="2" x14ac:dyDescent="0.25">
      <c r="B26" s="40" t="s">
        <v>20</v>
      </c>
      <c r="C26" s="95">
        <v>860002503</v>
      </c>
      <c r="D26" s="41" t="s">
        <v>97</v>
      </c>
      <c r="E26" s="42">
        <v>36</v>
      </c>
      <c r="F26" s="42">
        <v>0</v>
      </c>
      <c r="G26" s="42">
        <v>2557171</v>
      </c>
      <c r="H26" s="42">
        <f t="shared" si="1"/>
        <v>2557171</v>
      </c>
      <c r="I26" s="42">
        <v>6113318</v>
      </c>
      <c r="J26" s="42">
        <v>0</v>
      </c>
      <c r="K26" s="42">
        <v>0</v>
      </c>
      <c r="L26" s="42">
        <v>580200</v>
      </c>
      <c r="M26" s="42">
        <v>2394555</v>
      </c>
      <c r="N26" s="42">
        <v>10820141</v>
      </c>
      <c r="O26" s="42">
        <v>0</v>
      </c>
      <c r="P26" s="42">
        <v>0</v>
      </c>
      <c r="Q26" s="43">
        <f t="shared" si="2"/>
        <v>22465385</v>
      </c>
    </row>
    <row r="27" spans="2:17" outlineLevel="2" x14ac:dyDescent="0.25">
      <c r="B27" s="40" t="s">
        <v>20</v>
      </c>
      <c r="C27" s="95">
        <v>860008645</v>
      </c>
      <c r="D27" s="41" t="s">
        <v>109</v>
      </c>
      <c r="E27" s="42">
        <v>1</v>
      </c>
      <c r="F27" s="42">
        <v>0</v>
      </c>
      <c r="G27" s="42">
        <v>0</v>
      </c>
      <c r="H27" s="42">
        <f t="shared" si="1"/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260400</v>
      </c>
      <c r="O27" s="42">
        <v>0</v>
      </c>
      <c r="P27" s="42">
        <v>0</v>
      </c>
      <c r="Q27" s="43">
        <f t="shared" si="2"/>
        <v>260400</v>
      </c>
    </row>
    <row r="28" spans="2:17" outlineLevel="2" x14ac:dyDescent="0.25">
      <c r="B28" s="40" t="s">
        <v>20</v>
      </c>
      <c r="C28" s="95">
        <v>860009174</v>
      </c>
      <c r="D28" s="41" t="s">
        <v>110</v>
      </c>
      <c r="E28" s="42">
        <v>3</v>
      </c>
      <c r="F28" s="42">
        <v>243100</v>
      </c>
      <c r="G28" s="42">
        <v>1951894</v>
      </c>
      <c r="H28" s="42">
        <f t="shared" si="1"/>
        <v>2194994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3875136</v>
      </c>
      <c r="O28" s="42">
        <v>0</v>
      </c>
      <c r="P28" s="42">
        <v>0</v>
      </c>
      <c r="Q28" s="43">
        <f t="shared" si="2"/>
        <v>6070130</v>
      </c>
    </row>
    <row r="29" spans="2:17" outlineLevel="2" x14ac:dyDescent="0.25">
      <c r="B29" s="40" t="s">
        <v>20</v>
      </c>
      <c r="C29" s="95">
        <v>860011153</v>
      </c>
      <c r="D29" s="41" t="s">
        <v>111</v>
      </c>
      <c r="E29" s="42">
        <v>28</v>
      </c>
      <c r="F29" s="42">
        <v>3329656.65</v>
      </c>
      <c r="G29" s="42">
        <v>809508</v>
      </c>
      <c r="H29" s="42">
        <f t="shared" si="1"/>
        <v>4139164.65</v>
      </c>
      <c r="I29" s="42">
        <v>3948550</v>
      </c>
      <c r="J29" s="42">
        <v>108574</v>
      </c>
      <c r="K29" s="42">
        <v>197200</v>
      </c>
      <c r="L29" s="42">
        <v>151743</v>
      </c>
      <c r="M29" s="42">
        <v>134000</v>
      </c>
      <c r="N29" s="42">
        <v>1878863</v>
      </c>
      <c r="O29" s="42">
        <v>0</v>
      </c>
      <c r="P29" s="42">
        <v>0</v>
      </c>
      <c r="Q29" s="43">
        <f t="shared" si="2"/>
        <v>10558094.65</v>
      </c>
    </row>
    <row r="30" spans="2:17" outlineLevel="2" x14ac:dyDescent="0.25">
      <c r="B30" s="40" t="s">
        <v>20</v>
      </c>
      <c r="C30" s="95">
        <v>890903790</v>
      </c>
      <c r="D30" s="41" t="s">
        <v>112</v>
      </c>
      <c r="E30" s="42">
        <v>336</v>
      </c>
      <c r="F30" s="42">
        <v>1707610</v>
      </c>
      <c r="G30" s="42">
        <v>6594661</v>
      </c>
      <c r="H30" s="42">
        <f t="shared" si="1"/>
        <v>8302271</v>
      </c>
      <c r="I30" s="42">
        <v>20469818</v>
      </c>
      <c r="J30" s="42">
        <v>18498480</v>
      </c>
      <c r="K30" s="42">
        <v>29217470</v>
      </c>
      <c r="L30" s="42">
        <v>77760837</v>
      </c>
      <c r="M30" s="42">
        <v>31378270</v>
      </c>
      <c r="N30" s="42">
        <v>173319081</v>
      </c>
      <c r="O30" s="42">
        <v>0</v>
      </c>
      <c r="P30" s="42">
        <v>-2322374</v>
      </c>
      <c r="Q30" s="43">
        <f>SUM(H30:P30)</f>
        <v>356623853</v>
      </c>
    </row>
    <row r="31" spans="2:17" ht="12" outlineLevel="2" thickBot="1" x14ac:dyDescent="0.3">
      <c r="B31" s="40" t="s">
        <v>20</v>
      </c>
      <c r="C31" s="95">
        <v>79757349</v>
      </c>
      <c r="D31" s="41" t="s">
        <v>316</v>
      </c>
      <c r="E31" s="42">
        <v>0</v>
      </c>
      <c r="F31" s="42">
        <v>218978.82</v>
      </c>
      <c r="G31" s="42">
        <v>0</v>
      </c>
      <c r="H31" s="42">
        <f t="shared" si="1"/>
        <v>218978.82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3">
        <f t="shared" ref="Q31:Q61" si="4">SUM(H31:P31)</f>
        <v>218978.82</v>
      </c>
    </row>
    <row r="32" spans="2:17" ht="12" outlineLevel="1" thickBot="1" x14ac:dyDescent="0.3">
      <c r="B32" s="48" t="s">
        <v>42</v>
      </c>
      <c r="C32" s="97"/>
      <c r="D32" s="57"/>
      <c r="E32" s="58">
        <f t="shared" ref="E32:Q32" si="5">SUBTOTAL(9,E22:E31)</f>
        <v>459</v>
      </c>
      <c r="F32" s="58">
        <f t="shared" si="5"/>
        <v>70368127.849999994</v>
      </c>
      <c r="G32" s="58">
        <f t="shared" si="5"/>
        <v>17500880</v>
      </c>
      <c r="H32" s="58">
        <f t="shared" si="5"/>
        <v>87869007.849999994</v>
      </c>
      <c r="I32" s="58">
        <f t="shared" si="5"/>
        <v>30531686</v>
      </c>
      <c r="J32" s="58">
        <f t="shared" si="5"/>
        <v>21417279</v>
      </c>
      <c r="K32" s="58">
        <f t="shared" si="5"/>
        <v>31168980</v>
      </c>
      <c r="L32" s="58">
        <f t="shared" si="5"/>
        <v>79566051</v>
      </c>
      <c r="M32" s="58">
        <f t="shared" si="5"/>
        <v>37151341</v>
      </c>
      <c r="N32" s="58">
        <f t="shared" si="5"/>
        <v>240351154.59</v>
      </c>
      <c r="O32" s="58">
        <f t="shared" si="5"/>
        <v>0</v>
      </c>
      <c r="P32" s="58">
        <f t="shared" si="5"/>
        <v>-2322374</v>
      </c>
      <c r="Q32" s="59">
        <f t="shared" si="5"/>
        <v>525733125.44</v>
      </c>
    </row>
    <row r="33" spans="2:17" outlineLevel="2" x14ac:dyDescent="0.25">
      <c r="B33" s="40" t="s">
        <v>21</v>
      </c>
      <c r="C33" s="95">
        <v>800251440</v>
      </c>
      <c r="D33" s="41" t="s">
        <v>113</v>
      </c>
      <c r="E33" s="42">
        <v>25</v>
      </c>
      <c r="F33" s="42">
        <v>1047371.81</v>
      </c>
      <c r="G33" s="42">
        <v>512077687</v>
      </c>
      <c r="H33" s="42">
        <f t="shared" si="1"/>
        <v>513125058.81</v>
      </c>
      <c r="I33" s="42">
        <v>0</v>
      </c>
      <c r="J33" s="42">
        <v>230563752</v>
      </c>
      <c r="K33" s="42">
        <v>0</v>
      </c>
      <c r="L33" s="42">
        <v>0</v>
      </c>
      <c r="M33" s="42">
        <v>0</v>
      </c>
      <c r="N33" s="42">
        <v>168377741</v>
      </c>
      <c r="O33" s="42">
        <v>0</v>
      </c>
      <c r="P33" s="42">
        <v>0</v>
      </c>
      <c r="Q33" s="43">
        <f t="shared" si="4"/>
        <v>912066551.80999994</v>
      </c>
    </row>
    <row r="34" spans="2:17" outlineLevel="2" x14ac:dyDescent="0.25">
      <c r="B34" s="40" t="s">
        <v>21</v>
      </c>
      <c r="C34" s="95">
        <v>830003564</v>
      </c>
      <c r="D34" s="41" t="s">
        <v>123</v>
      </c>
      <c r="E34" s="42">
        <v>150</v>
      </c>
      <c r="F34" s="42">
        <v>545600</v>
      </c>
      <c r="G34" s="42">
        <v>570350800</v>
      </c>
      <c r="H34" s="42">
        <f t="shared" si="1"/>
        <v>570896400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3">
        <f t="shared" si="4"/>
        <v>570896400</v>
      </c>
    </row>
    <row r="35" spans="2:17" outlineLevel="2" x14ac:dyDescent="0.25">
      <c r="B35" s="40" t="s">
        <v>21</v>
      </c>
      <c r="C35" s="95">
        <v>900226715</v>
      </c>
      <c r="D35" s="41" t="s">
        <v>114</v>
      </c>
      <c r="E35" s="42">
        <v>9</v>
      </c>
      <c r="F35" s="42">
        <v>253900</v>
      </c>
      <c r="G35" s="42">
        <v>141517458</v>
      </c>
      <c r="H35" s="42">
        <f t="shared" si="1"/>
        <v>141771358</v>
      </c>
      <c r="I35" s="42">
        <v>150756794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3">
        <f t="shared" si="4"/>
        <v>292528152</v>
      </c>
    </row>
    <row r="36" spans="2:17" ht="12" outlineLevel="2" thickBot="1" x14ac:dyDescent="0.3">
      <c r="B36" s="40" t="s">
        <v>21</v>
      </c>
      <c r="C36" s="95">
        <v>1006157072</v>
      </c>
      <c r="D36" s="41" t="s">
        <v>317</v>
      </c>
      <c r="E36" s="42">
        <v>0</v>
      </c>
      <c r="F36" s="42">
        <v>17600</v>
      </c>
      <c r="G36" s="42">
        <v>0</v>
      </c>
      <c r="H36" s="42">
        <f t="shared" si="1"/>
        <v>17600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3">
        <f t="shared" si="4"/>
        <v>17600</v>
      </c>
    </row>
    <row r="37" spans="2:17" ht="12" outlineLevel="1" thickBot="1" x14ac:dyDescent="0.3">
      <c r="B37" s="48" t="s">
        <v>43</v>
      </c>
      <c r="C37" s="97"/>
      <c r="D37" s="57"/>
      <c r="E37" s="58">
        <f t="shared" ref="E37:Q37" si="6">SUBTOTAL(9,E33:E36)</f>
        <v>184</v>
      </c>
      <c r="F37" s="58">
        <f t="shared" si="6"/>
        <v>1864471.81</v>
      </c>
      <c r="G37" s="58">
        <f t="shared" si="6"/>
        <v>1223945945</v>
      </c>
      <c r="H37" s="58">
        <f t="shared" si="6"/>
        <v>1225810416.8099999</v>
      </c>
      <c r="I37" s="58">
        <f t="shared" si="6"/>
        <v>150756794</v>
      </c>
      <c r="J37" s="58">
        <f t="shared" si="6"/>
        <v>230563752</v>
      </c>
      <c r="K37" s="58">
        <f t="shared" si="6"/>
        <v>0</v>
      </c>
      <c r="L37" s="58">
        <f t="shared" si="6"/>
        <v>0</v>
      </c>
      <c r="M37" s="58">
        <f t="shared" si="6"/>
        <v>0</v>
      </c>
      <c r="N37" s="58">
        <f t="shared" si="6"/>
        <v>168377741</v>
      </c>
      <c r="O37" s="58">
        <f t="shared" si="6"/>
        <v>0</v>
      </c>
      <c r="P37" s="58">
        <f t="shared" si="6"/>
        <v>0</v>
      </c>
      <c r="Q37" s="59">
        <f t="shared" si="6"/>
        <v>1775508703.8099999</v>
      </c>
    </row>
    <row r="38" spans="2:17" outlineLevel="2" x14ac:dyDescent="0.25">
      <c r="B38" s="40" t="s">
        <v>22</v>
      </c>
      <c r="C38" s="95">
        <v>800088702</v>
      </c>
      <c r="D38" s="41" t="s">
        <v>115</v>
      </c>
      <c r="E38" s="42">
        <v>2409</v>
      </c>
      <c r="F38" s="42">
        <v>29425631.460000001</v>
      </c>
      <c r="G38" s="42">
        <v>160876324</v>
      </c>
      <c r="H38" s="42">
        <f t="shared" si="1"/>
        <v>190301955.46000001</v>
      </c>
      <c r="I38" s="42">
        <v>106392602</v>
      </c>
      <c r="J38" s="42">
        <v>189648511</v>
      </c>
      <c r="K38" s="42">
        <v>35701032</v>
      </c>
      <c r="L38" s="42">
        <v>147472028</v>
      </c>
      <c r="M38" s="42">
        <v>402721509</v>
      </c>
      <c r="N38" s="42">
        <v>375318581.24000001</v>
      </c>
      <c r="O38" s="42">
        <v>0</v>
      </c>
      <c r="P38" s="42">
        <v>-635400</v>
      </c>
      <c r="Q38" s="43">
        <f t="shared" si="4"/>
        <v>1446920818.7</v>
      </c>
    </row>
    <row r="39" spans="2:17" outlineLevel="2" x14ac:dyDescent="0.25">
      <c r="B39" s="40" t="s">
        <v>22</v>
      </c>
      <c r="C39" s="95">
        <v>800112806</v>
      </c>
      <c r="D39" s="41" t="s">
        <v>116</v>
      </c>
      <c r="E39" s="42">
        <v>4</v>
      </c>
      <c r="F39" s="42">
        <v>0</v>
      </c>
      <c r="G39" s="42">
        <v>0</v>
      </c>
      <c r="H39" s="42">
        <f t="shared" si="1"/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3036774</v>
      </c>
      <c r="O39" s="42">
        <v>0</v>
      </c>
      <c r="P39" s="42">
        <v>0</v>
      </c>
      <c r="Q39" s="43">
        <f t="shared" si="4"/>
        <v>3036774</v>
      </c>
    </row>
    <row r="40" spans="2:17" outlineLevel="2" x14ac:dyDescent="0.25">
      <c r="B40" s="40" t="s">
        <v>22</v>
      </c>
      <c r="C40" s="95">
        <v>800130907</v>
      </c>
      <c r="D40" s="41" t="s">
        <v>117</v>
      </c>
      <c r="E40" s="42">
        <v>4423</v>
      </c>
      <c r="F40" s="42">
        <v>212264326.58000001</v>
      </c>
      <c r="G40" s="42">
        <v>379536027</v>
      </c>
      <c r="H40" s="42">
        <f t="shared" si="1"/>
        <v>591800353.58000004</v>
      </c>
      <c r="I40" s="42">
        <v>654412585</v>
      </c>
      <c r="J40" s="42">
        <v>96224097</v>
      </c>
      <c r="K40" s="42">
        <v>90467297</v>
      </c>
      <c r="L40" s="42">
        <v>364204620</v>
      </c>
      <c r="M40" s="42">
        <v>363637510.60000002</v>
      </c>
      <c r="N40" s="42">
        <v>329372599.56000006</v>
      </c>
      <c r="O40" s="42">
        <v>0</v>
      </c>
      <c r="P40" s="42">
        <v>-24966414</v>
      </c>
      <c r="Q40" s="43">
        <f t="shared" si="4"/>
        <v>2465152648.7399998</v>
      </c>
    </row>
    <row r="41" spans="2:17" outlineLevel="2" x14ac:dyDescent="0.25">
      <c r="B41" s="40" t="s">
        <v>22</v>
      </c>
      <c r="C41" s="95">
        <v>800249241</v>
      </c>
      <c r="D41" s="41" t="s">
        <v>118</v>
      </c>
      <c r="E41" s="42">
        <v>6</v>
      </c>
      <c r="F41" s="42">
        <v>0</v>
      </c>
      <c r="G41" s="42">
        <v>0</v>
      </c>
      <c r="H41" s="42">
        <f t="shared" si="1"/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4458514</v>
      </c>
      <c r="O41" s="42">
        <v>0</v>
      </c>
      <c r="P41" s="42">
        <v>0</v>
      </c>
      <c r="Q41" s="43">
        <f t="shared" si="4"/>
        <v>4458514</v>
      </c>
    </row>
    <row r="42" spans="2:17" outlineLevel="2" x14ac:dyDescent="0.25">
      <c r="B42" s="40" t="s">
        <v>22</v>
      </c>
      <c r="C42" s="95">
        <v>800251440</v>
      </c>
      <c r="D42" s="41" t="s">
        <v>113</v>
      </c>
      <c r="E42" s="42">
        <v>2462</v>
      </c>
      <c r="F42" s="42">
        <v>15764534.57</v>
      </c>
      <c r="G42" s="42">
        <v>263276938</v>
      </c>
      <c r="H42" s="42">
        <f t="shared" si="1"/>
        <v>279041472.56999999</v>
      </c>
      <c r="I42" s="42">
        <v>331986158</v>
      </c>
      <c r="J42" s="42">
        <v>270824645</v>
      </c>
      <c r="K42" s="42">
        <v>366163632</v>
      </c>
      <c r="L42" s="42">
        <v>385245584</v>
      </c>
      <c r="M42" s="42">
        <v>419544405.35000002</v>
      </c>
      <c r="N42" s="42">
        <v>774218</v>
      </c>
      <c r="O42" s="42">
        <v>0</v>
      </c>
      <c r="P42" s="42">
        <v>-528069974</v>
      </c>
      <c r="Q42" s="43">
        <f t="shared" si="4"/>
        <v>1525510140.9200001</v>
      </c>
    </row>
    <row r="43" spans="2:17" outlineLevel="2" x14ac:dyDescent="0.25">
      <c r="B43" s="40" t="s">
        <v>22</v>
      </c>
      <c r="C43" s="95">
        <v>805001157</v>
      </c>
      <c r="D43" s="41" t="s">
        <v>119</v>
      </c>
      <c r="E43" s="42">
        <v>10</v>
      </c>
      <c r="F43" s="42">
        <v>0</v>
      </c>
      <c r="G43" s="42">
        <v>595237</v>
      </c>
      <c r="H43" s="42">
        <f t="shared" si="1"/>
        <v>595237</v>
      </c>
      <c r="I43" s="42">
        <v>3491409</v>
      </c>
      <c r="J43" s="42">
        <v>0</v>
      </c>
      <c r="K43" s="42">
        <v>0</v>
      </c>
      <c r="L43" s="42">
        <v>0</v>
      </c>
      <c r="M43" s="42">
        <v>11590445</v>
      </c>
      <c r="N43" s="42">
        <v>968855</v>
      </c>
      <c r="O43" s="42">
        <v>0</v>
      </c>
      <c r="P43" s="42">
        <v>0</v>
      </c>
      <c r="Q43" s="43">
        <f t="shared" si="4"/>
        <v>16645946</v>
      </c>
    </row>
    <row r="44" spans="2:17" outlineLevel="2" x14ac:dyDescent="0.25">
      <c r="B44" s="40" t="s">
        <v>22</v>
      </c>
      <c r="C44" s="95">
        <v>806008394</v>
      </c>
      <c r="D44" s="41" t="s">
        <v>120</v>
      </c>
      <c r="E44" s="42">
        <v>261</v>
      </c>
      <c r="F44" s="42">
        <v>3289896</v>
      </c>
      <c r="G44" s="42">
        <v>51686010</v>
      </c>
      <c r="H44" s="42">
        <f t="shared" si="1"/>
        <v>54975906</v>
      </c>
      <c r="I44" s="42">
        <v>55590630</v>
      </c>
      <c r="J44" s="42">
        <v>0</v>
      </c>
      <c r="K44" s="42">
        <v>69935276</v>
      </c>
      <c r="L44" s="42">
        <v>107157733</v>
      </c>
      <c r="M44" s="42">
        <v>17286981</v>
      </c>
      <c r="N44" s="42">
        <v>9882789</v>
      </c>
      <c r="O44" s="42">
        <v>0</v>
      </c>
      <c r="P44" s="42">
        <v>0</v>
      </c>
      <c r="Q44" s="43">
        <f t="shared" si="4"/>
        <v>314829315</v>
      </c>
    </row>
    <row r="45" spans="2:17" outlineLevel="2" x14ac:dyDescent="0.25">
      <c r="B45" s="40" t="s">
        <v>22</v>
      </c>
      <c r="C45" s="95">
        <v>809008362</v>
      </c>
      <c r="D45" s="41" t="s">
        <v>121</v>
      </c>
      <c r="E45" s="42">
        <v>31</v>
      </c>
      <c r="F45" s="42">
        <v>0</v>
      </c>
      <c r="G45" s="42">
        <v>132500</v>
      </c>
      <c r="H45" s="42">
        <f t="shared" si="1"/>
        <v>132500</v>
      </c>
      <c r="I45" s="42">
        <v>0</v>
      </c>
      <c r="J45" s="42">
        <v>0</v>
      </c>
      <c r="K45" s="42">
        <v>3298300</v>
      </c>
      <c r="L45" s="42">
        <v>506085</v>
      </c>
      <c r="M45" s="42">
        <v>3236206</v>
      </c>
      <c r="N45" s="42">
        <v>3775941</v>
      </c>
      <c r="O45" s="42">
        <v>0</v>
      </c>
      <c r="P45" s="42">
        <v>0</v>
      </c>
      <c r="Q45" s="43">
        <f t="shared" si="4"/>
        <v>10949032</v>
      </c>
    </row>
    <row r="46" spans="2:17" outlineLevel="2" x14ac:dyDescent="0.25">
      <c r="B46" s="40" t="s">
        <v>22</v>
      </c>
      <c r="C46" s="95">
        <v>817000248</v>
      </c>
      <c r="D46" s="41" t="s">
        <v>122</v>
      </c>
      <c r="E46" s="42">
        <v>15</v>
      </c>
      <c r="F46" s="42">
        <v>0</v>
      </c>
      <c r="G46" s="42">
        <v>0</v>
      </c>
      <c r="H46" s="42">
        <f t="shared" si="1"/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18151020</v>
      </c>
      <c r="O46" s="42">
        <v>0</v>
      </c>
      <c r="P46" s="42">
        <v>0</v>
      </c>
      <c r="Q46" s="43">
        <f t="shared" si="4"/>
        <v>18151020</v>
      </c>
    </row>
    <row r="47" spans="2:17" outlineLevel="2" x14ac:dyDescent="0.25">
      <c r="B47" s="40" t="s">
        <v>22</v>
      </c>
      <c r="C47" s="95">
        <v>830003564</v>
      </c>
      <c r="D47" s="41" t="s">
        <v>123</v>
      </c>
      <c r="E47" s="42">
        <v>14217</v>
      </c>
      <c r="F47" s="42">
        <v>646451892.11000001</v>
      </c>
      <c r="G47" s="42">
        <v>1386187104</v>
      </c>
      <c r="H47" s="42">
        <f t="shared" si="1"/>
        <v>2032638996.1100001</v>
      </c>
      <c r="I47" s="42">
        <v>1200848429</v>
      </c>
      <c r="J47" s="42">
        <v>753917851</v>
      </c>
      <c r="K47" s="42">
        <v>1072503154</v>
      </c>
      <c r="L47" s="42">
        <v>2633498155.6799998</v>
      </c>
      <c r="M47" s="42">
        <v>496546501.36000001</v>
      </c>
      <c r="N47" s="42">
        <v>1384333122.6599998</v>
      </c>
      <c r="O47" s="42">
        <v>0</v>
      </c>
      <c r="P47" s="42">
        <v>-784723000</v>
      </c>
      <c r="Q47" s="43">
        <f t="shared" si="4"/>
        <v>8789563209.8100014</v>
      </c>
    </row>
    <row r="48" spans="2:17" outlineLevel="2" x14ac:dyDescent="0.25">
      <c r="B48" s="40" t="s">
        <v>22</v>
      </c>
      <c r="C48" s="95">
        <v>830028288</v>
      </c>
      <c r="D48" s="41" t="s">
        <v>124</v>
      </c>
      <c r="E48" s="42">
        <v>1</v>
      </c>
      <c r="F48" s="42">
        <v>0</v>
      </c>
      <c r="G48" s="42">
        <v>0</v>
      </c>
      <c r="H48" s="42">
        <f t="shared" si="1"/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769026</v>
      </c>
      <c r="O48" s="42">
        <v>0</v>
      </c>
      <c r="P48" s="42">
        <v>0</v>
      </c>
      <c r="Q48" s="43">
        <f t="shared" si="4"/>
        <v>769026</v>
      </c>
    </row>
    <row r="49" spans="2:17" outlineLevel="2" x14ac:dyDescent="0.25">
      <c r="B49" s="40" t="s">
        <v>22</v>
      </c>
      <c r="C49" s="95">
        <v>830113831</v>
      </c>
      <c r="D49" s="41" t="s">
        <v>125</v>
      </c>
      <c r="E49" s="42">
        <v>208</v>
      </c>
      <c r="F49" s="42">
        <v>926190.56</v>
      </c>
      <c r="G49" s="42">
        <v>27951685</v>
      </c>
      <c r="H49" s="42">
        <f t="shared" si="1"/>
        <v>28877875.559999999</v>
      </c>
      <c r="I49" s="42">
        <v>34689637</v>
      </c>
      <c r="J49" s="42">
        <v>1293304</v>
      </c>
      <c r="K49" s="42">
        <v>1406487</v>
      </c>
      <c r="L49" s="42">
        <v>14413488</v>
      </c>
      <c r="M49" s="42">
        <v>22056115</v>
      </c>
      <c r="N49" s="42">
        <v>44887878</v>
      </c>
      <c r="O49" s="42">
        <v>0</v>
      </c>
      <c r="P49" s="42">
        <v>0</v>
      </c>
      <c r="Q49" s="43">
        <f t="shared" si="4"/>
        <v>147624784.56</v>
      </c>
    </row>
    <row r="50" spans="2:17" outlineLevel="2" x14ac:dyDescent="0.25">
      <c r="B50" s="40" t="s">
        <v>22</v>
      </c>
      <c r="C50" s="95">
        <v>837000084</v>
      </c>
      <c r="D50" s="41" t="s">
        <v>126</v>
      </c>
      <c r="E50" s="42">
        <v>10</v>
      </c>
      <c r="F50" s="42">
        <v>0</v>
      </c>
      <c r="G50" s="42">
        <v>883581</v>
      </c>
      <c r="H50" s="42">
        <f t="shared" si="1"/>
        <v>883581</v>
      </c>
      <c r="I50" s="42">
        <v>0</v>
      </c>
      <c r="J50" s="42">
        <v>0</v>
      </c>
      <c r="K50" s="42">
        <v>43300</v>
      </c>
      <c r="L50" s="42">
        <v>0</v>
      </c>
      <c r="M50" s="42">
        <v>69112</v>
      </c>
      <c r="N50" s="42">
        <v>157382</v>
      </c>
      <c r="O50" s="42">
        <v>0</v>
      </c>
      <c r="P50" s="42">
        <v>0</v>
      </c>
      <c r="Q50" s="43">
        <f t="shared" si="4"/>
        <v>1153375</v>
      </c>
    </row>
    <row r="51" spans="2:17" outlineLevel="2" x14ac:dyDescent="0.25">
      <c r="B51" s="40" t="s">
        <v>22</v>
      </c>
      <c r="C51" s="95">
        <v>839000495</v>
      </c>
      <c r="D51" s="41" t="s">
        <v>127</v>
      </c>
      <c r="E51" s="42">
        <v>4</v>
      </c>
      <c r="F51" s="42">
        <v>0</v>
      </c>
      <c r="G51" s="42">
        <v>0</v>
      </c>
      <c r="H51" s="42">
        <f t="shared" si="1"/>
        <v>0</v>
      </c>
      <c r="I51" s="42">
        <v>107583</v>
      </c>
      <c r="J51" s="42">
        <v>0</v>
      </c>
      <c r="K51" s="42">
        <v>0</v>
      </c>
      <c r="L51" s="42">
        <v>85400</v>
      </c>
      <c r="M51" s="42">
        <v>206505</v>
      </c>
      <c r="N51" s="42">
        <v>0</v>
      </c>
      <c r="O51" s="42">
        <v>0</v>
      </c>
      <c r="P51" s="42">
        <v>0</v>
      </c>
      <c r="Q51" s="43">
        <f t="shared" si="4"/>
        <v>399488</v>
      </c>
    </row>
    <row r="52" spans="2:17" outlineLevel="2" x14ac:dyDescent="0.25">
      <c r="B52" s="40" t="s">
        <v>22</v>
      </c>
      <c r="C52" s="95">
        <v>860066942</v>
      </c>
      <c r="D52" s="41" t="s">
        <v>128</v>
      </c>
      <c r="E52" s="42">
        <v>3184</v>
      </c>
      <c r="F52" s="42">
        <v>255095943.88999999</v>
      </c>
      <c r="G52" s="42">
        <v>440162578</v>
      </c>
      <c r="H52" s="42">
        <f t="shared" si="1"/>
        <v>695258521.88999999</v>
      </c>
      <c r="I52" s="42">
        <v>339460225</v>
      </c>
      <c r="J52" s="42">
        <v>555775497</v>
      </c>
      <c r="K52" s="42">
        <v>105312871</v>
      </c>
      <c r="L52" s="42">
        <v>240270691</v>
      </c>
      <c r="M52" s="42">
        <v>110938420</v>
      </c>
      <c r="N52" s="42">
        <v>136835773.19999999</v>
      </c>
      <c r="O52" s="42">
        <v>0</v>
      </c>
      <c r="P52" s="42">
        <v>-1398690</v>
      </c>
      <c r="Q52" s="43">
        <f t="shared" si="4"/>
        <v>2182453309.0899997</v>
      </c>
    </row>
    <row r="53" spans="2:17" outlineLevel="2" x14ac:dyDescent="0.25">
      <c r="B53" s="40" t="s">
        <v>22</v>
      </c>
      <c r="C53" s="95">
        <v>890102044</v>
      </c>
      <c r="D53" s="41" t="s">
        <v>129</v>
      </c>
      <c r="E53" s="42">
        <v>11</v>
      </c>
      <c r="F53" s="42">
        <v>0</v>
      </c>
      <c r="G53" s="42">
        <v>0</v>
      </c>
      <c r="H53" s="42">
        <f t="shared" si="1"/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2765285</v>
      </c>
      <c r="O53" s="42">
        <v>0</v>
      </c>
      <c r="P53" s="42">
        <v>0</v>
      </c>
      <c r="Q53" s="43">
        <f t="shared" si="4"/>
        <v>2765285</v>
      </c>
    </row>
    <row r="54" spans="2:17" outlineLevel="2" x14ac:dyDescent="0.25">
      <c r="B54" s="40" t="s">
        <v>22</v>
      </c>
      <c r="C54" s="95">
        <v>890303093</v>
      </c>
      <c r="D54" s="41" t="s">
        <v>130</v>
      </c>
      <c r="E54" s="42">
        <v>9</v>
      </c>
      <c r="F54" s="42">
        <v>0</v>
      </c>
      <c r="G54" s="42">
        <v>0</v>
      </c>
      <c r="H54" s="42">
        <f t="shared" si="1"/>
        <v>0</v>
      </c>
      <c r="I54" s="42">
        <v>0</v>
      </c>
      <c r="J54" s="42">
        <v>0</v>
      </c>
      <c r="K54" s="42">
        <v>0</v>
      </c>
      <c r="L54" s="42">
        <v>252059</v>
      </c>
      <c r="M54" s="42">
        <v>12786596</v>
      </c>
      <c r="N54" s="42">
        <v>7086617</v>
      </c>
      <c r="O54" s="42">
        <v>0</v>
      </c>
      <c r="P54" s="42">
        <v>0</v>
      </c>
      <c r="Q54" s="43">
        <f t="shared" si="4"/>
        <v>20125272</v>
      </c>
    </row>
    <row r="55" spans="2:17" outlineLevel="2" x14ac:dyDescent="0.25">
      <c r="B55" s="40" t="s">
        <v>22</v>
      </c>
      <c r="C55" s="95">
        <v>891600091</v>
      </c>
      <c r="D55" s="41" t="s">
        <v>131</v>
      </c>
      <c r="E55" s="42">
        <v>1</v>
      </c>
      <c r="F55" s="42">
        <v>0</v>
      </c>
      <c r="G55" s="42">
        <v>0</v>
      </c>
      <c r="H55" s="42">
        <f t="shared" si="1"/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1089015</v>
      </c>
      <c r="O55" s="42">
        <v>0</v>
      </c>
      <c r="P55" s="42">
        <v>0</v>
      </c>
      <c r="Q55" s="43">
        <f t="shared" si="4"/>
        <v>1089015</v>
      </c>
    </row>
    <row r="56" spans="2:17" outlineLevel="2" x14ac:dyDescent="0.25">
      <c r="B56" s="40" t="s">
        <v>22</v>
      </c>
      <c r="C56" s="95">
        <v>891856000</v>
      </c>
      <c r="D56" s="41" t="s">
        <v>132</v>
      </c>
      <c r="E56" s="42">
        <v>52</v>
      </c>
      <c r="F56" s="42">
        <v>0.72</v>
      </c>
      <c r="G56" s="42">
        <v>0</v>
      </c>
      <c r="H56" s="42">
        <f t="shared" si="1"/>
        <v>0.72</v>
      </c>
      <c r="I56" s="42">
        <v>0</v>
      </c>
      <c r="J56" s="42">
        <v>0</v>
      </c>
      <c r="K56" s="42">
        <v>0</v>
      </c>
      <c r="L56" s="42">
        <v>7067669</v>
      </c>
      <c r="M56" s="42">
        <v>873479</v>
      </c>
      <c r="N56" s="42">
        <v>193760396</v>
      </c>
      <c r="O56" s="42">
        <v>0</v>
      </c>
      <c r="P56" s="42">
        <v>0</v>
      </c>
      <c r="Q56" s="43">
        <f t="shared" si="4"/>
        <v>201701544.72</v>
      </c>
    </row>
    <row r="57" spans="2:17" outlineLevel="2" x14ac:dyDescent="0.25">
      <c r="B57" s="40" t="s">
        <v>22</v>
      </c>
      <c r="C57" s="95">
        <v>900156264</v>
      </c>
      <c r="D57" s="41" t="s">
        <v>133</v>
      </c>
      <c r="E57" s="42">
        <v>9554</v>
      </c>
      <c r="F57" s="42">
        <v>189815788.31999999</v>
      </c>
      <c r="G57" s="42">
        <v>818757860</v>
      </c>
      <c r="H57" s="42">
        <f t="shared" si="1"/>
        <v>1008573648.3199999</v>
      </c>
      <c r="I57" s="42">
        <v>435914574</v>
      </c>
      <c r="J57" s="42">
        <v>494975051</v>
      </c>
      <c r="K57" s="42">
        <v>692620547</v>
      </c>
      <c r="L57" s="42">
        <v>1869161237</v>
      </c>
      <c r="M57" s="42">
        <v>4051444531</v>
      </c>
      <c r="N57" s="42">
        <v>1436955690.5999999</v>
      </c>
      <c r="O57" s="42">
        <v>0</v>
      </c>
      <c r="P57" s="42">
        <v>-4885513577</v>
      </c>
      <c r="Q57" s="43">
        <f t="shared" si="4"/>
        <v>5104131701.9200001</v>
      </c>
    </row>
    <row r="58" spans="2:17" outlineLevel="2" x14ac:dyDescent="0.25">
      <c r="B58" s="40" t="s">
        <v>22</v>
      </c>
      <c r="C58" s="95">
        <v>900226715</v>
      </c>
      <c r="D58" s="41" t="s">
        <v>114</v>
      </c>
      <c r="E58" s="42">
        <v>619</v>
      </c>
      <c r="F58" s="42">
        <v>2315064</v>
      </c>
      <c r="G58" s="42">
        <v>39524991</v>
      </c>
      <c r="H58" s="42">
        <f t="shared" si="1"/>
        <v>41840055</v>
      </c>
      <c r="I58" s="42">
        <v>0</v>
      </c>
      <c r="J58" s="42">
        <v>27715208</v>
      </c>
      <c r="K58" s="42">
        <v>5614499</v>
      </c>
      <c r="L58" s="42">
        <v>107323321</v>
      </c>
      <c r="M58" s="42">
        <v>141731110</v>
      </c>
      <c r="N58" s="42">
        <v>153854775</v>
      </c>
      <c r="O58" s="42">
        <v>0</v>
      </c>
      <c r="P58" s="42">
        <v>-3373836</v>
      </c>
      <c r="Q58" s="43">
        <f t="shared" si="4"/>
        <v>474705132</v>
      </c>
    </row>
    <row r="59" spans="2:17" outlineLevel="2" x14ac:dyDescent="0.25">
      <c r="B59" s="40" t="s">
        <v>22</v>
      </c>
      <c r="C59" s="95">
        <v>900298372</v>
      </c>
      <c r="D59" s="41" t="s">
        <v>134</v>
      </c>
      <c r="E59" s="42">
        <v>3009</v>
      </c>
      <c r="F59" s="42">
        <v>104087648.67</v>
      </c>
      <c r="G59" s="42">
        <v>736402728</v>
      </c>
      <c r="H59" s="42">
        <f t="shared" si="1"/>
        <v>840490376.66999996</v>
      </c>
      <c r="I59" s="42">
        <v>32135222</v>
      </c>
      <c r="J59" s="42">
        <v>86536142</v>
      </c>
      <c r="K59" s="42">
        <v>259181132</v>
      </c>
      <c r="L59" s="42">
        <v>123400007</v>
      </c>
      <c r="M59" s="42">
        <v>253830337</v>
      </c>
      <c r="N59" s="42">
        <v>93933755</v>
      </c>
      <c r="O59" s="42">
        <v>0</v>
      </c>
      <c r="P59" s="42">
        <v>-695987579</v>
      </c>
      <c r="Q59" s="43">
        <f t="shared" si="4"/>
        <v>993519392.67000008</v>
      </c>
    </row>
    <row r="60" spans="2:17" outlineLevel="2" x14ac:dyDescent="0.25">
      <c r="B60" s="40" t="s">
        <v>22</v>
      </c>
      <c r="C60" s="95">
        <v>900604350</v>
      </c>
      <c r="D60" s="41" t="s">
        <v>135</v>
      </c>
      <c r="E60" s="42">
        <v>17</v>
      </c>
      <c r="F60" s="42">
        <v>0</v>
      </c>
      <c r="G60" s="42">
        <v>180200</v>
      </c>
      <c r="H60" s="42">
        <f t="shared" si="1"/>
        <v>180200</v>
      </c>
      <c r="I60" s="42">
        <v>0</v>
      </c>
      <c r="J60" s="42">
        <v>7431350</v>
      </c>
      <c r="K60" s="42">
        <v>0</v>
      </c>
      <c r="L60" s="42">
        <v>51300</v>
      </c>
      <c r="M60" s="42">
        <v>1563633</v>
      </c>
      <c r="N60" s="42">
        <v>7281485</v>
      </c>
      <c r="O60" s="42">
        <v>0</v>
      </c>
      <c r="P60" s="42">
        <v>0</v>
      </c>
      <c r="Q60" s="43">
        <f t="shared" si="4"/>
        <v>16507968</v>
      </c>
    </row>
    <row r="61" spans="2:17" outlineLevel="2" x14ac:dyDescent="0.25">
      <c r="B61" s="40" t="s">
        <v>22</v>
      </c>
      <c r="C61" s="95">
        <v>900935126</v>
      </c>
      <c r="D61" s="41" t="s">
        <v>136</v>
      </c>
      <c r="E61" s="42">
        <v>129</v>
      </c>
      <c r="F61" s="42">
        <v>250971</v>
      </c>
      <c r="G61" s="42">
        <v>778814</v>
      </c>
      <c r="H61" s="42">
        <f t="shared" si="1"/>
        <v>1029785</v>
      </c>
      <c r="I61" s="42">
        <v>292100</v>
      </c>
      <c r="J61" s="42">
        <v>698002</v>
      </c>
      <c r="K61" s="42">
        <v>309400</v>
      </c>
      <c r="L61" s="42">
        <v>1836518</v>
      </c>
      <c r="M61" s="42">
        <v>19731803</v>
      </c>
      <c r="N61" s="42">
        <v>28544999.75</v>
      </c>
      <c r="O61" s="42">
        <v>0</v>
      </c>
      <c r="P61" s="42">
        <v>-48628</v>
      </c>
      <c r="Q61" s="43">
        <f t="shared" si="4"/>
        <v>52393979.75</v>
      </c>
    </row>
    <row r="62" spans="2:17" outlineLevel="2" x14ac:dyDescent="0.25">
      <c r="B62" s="40" t="s">
        <v>22</v>
      </c>
      <c r="C62" s="95">
        <v>901021565</v>
      </c>
      <c r="D62" s="41" t="s">
        <v>137</v>
      </c>
      <c r="E62" s="42">
        <v>15</v>
      </c>
      <c r="F62" s="42">
        <v>0</v>
      </c>
      <c r="G62" s="42">
        <v>0</v>
      </c>
      <c r="H62" s="42">
        <f t="shared" si="1"/>
        <v>0</v>
      </c>
      <c r="I62" s="42">
        <v>0</v>
      </c>
      <c r="J62" s="42">
        <v>0</v>
      </c>
      <c r="K62" s="42">
        <v>0</v>
      </c>
      <c r="L62" s="42">
        <v>0</v>
      </c>
      <c r="M62" s="42">
        <v>118954</v>
      </c>
      <c r="N62" s="42">
        <v>4211044</v>
      </c>
      <c r="O62" s="42">
        <v>0</v>
      </c>
      <c r="P62" s="42">
        <v>0</v>
      </c>
      <c r="Q62" s="43">
        <f t="shared" ref="Q62:Q77" si="7">SUM(H62:P62)</f>
        <v>4329998</v>
      </c>
    </row>
    <row r="63" spans="2:17" outlineLevel="2" x14ac:dyDescent="0.25">
      <c r="B63" s="40" t="s">
        <v>22</v>
      </c>
      <c r="C63" s="95">
        <v>901543211</v>
      </c>
      <c r="D63" s="41" t="s">
        <v>138</v>
      </c>
      <c r="E63" s="42">
        <v>307</v>
      </c>
      <c r="F63" s="42">
        <v>288236</v>
      </c>
      <c r="G63" s="42">
        <v>57955368</v>
      </c>
      <c r="H63" s="42">
        <f t="shared" si="1"/>
        <v>58243604</v>
      </c>
      <c r="I63" s="42">
        <v>19934006</v>
      </c>
      <c r="J63" s="42">
        <v>5978297</v>
      </c>
      <c r="K63" s="42">
        <v>14379269</v>
      </c>
      <c r="L63" s="42">
        <v>11382639</v>
      </c>
      <c r="M63" s="42">
        <v>21169861</v>
      </c>
      <c r="N63" s="42">
        <v>15752712</v>
      </c>
      <c r="O63" s="42">
        <v>0</v>
      </c>
      <c r="P63" s="42">
        <v>0</v>
      </c>
      <c r="Q63" s="43">
        <f t="shared" si="7"/>
        <v>146840388</v>
      </c>
    </row>
    <row r="64" spans="2:17" outlineLevel="2" x14ac:dyDescent="0.25">
      <c r="B64" s="40" t="s">
        <v>22</v>
      </c>
      <c r="C64" s="95">
        <v>901543761</v>
      </c>
      <c r="D64" s="41" t="s">
        <v>139</v>
      </c>
      <c r="E64" s="42">
        <v>31</v>
      </c>
      <c r="F64" s="42">
        <v>355000</v>
      </c>
      <c r="G64" s="42">
        <v>4625847</v>
      </c>
      <c r="H64" s="42">
        <f t="shared" si="1"/>
        <v>4980847</v>
      </c>
      <c r="I64" s="42">
        <v>1264109</v>
      </c>
      <c r="J64" s="42">
        <v>5932108</v>
      </c>
      <c r="K64" s="42">
        <v>0</v>
      </c>
      <c r="L64" s="42">
        <v>1039070</v>
      </c>
      <c r="M64" s="42">
        <v>84106</v>
      </c>
      <c r="N64" s="42">
        <v>1263753</v>
      </c>
      <c r="O64" s="42">
        <v>0</v>
      </c>
      <c r="P64" s="42">
        <v>0</v>
      </c>
      <c r="Q64" s="43">
        <f t="shared" si="7"/>
        <v>14563993</v>
      </c>
    </row>
    <row r="65" spans="2:17" ht="12" outlineLevel="2" thickBot="1" x14ac:dyDescent="0.3">
      <c r="B65" s="40" t="s">
        <v>22</v>
      </c>
      <c r="C65" s="95">
        <v>1111205866</v>
      </c>
      <c r="D65" s="41" t="s">
        <v>318</v>
      </c>
      <c r="E65" s="42">
        <v>0</v>
      </c>
      <c r="F65" s="42">
        <v>431374</v>
      </c>
      <c r="G65" s="42">
        <v>0</v>
      </c>
      <c r="H65" s="42">
        <f t="shared" si="1"/>
        <v>431374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3">
        <f t="shared" si="7"/>
        <v>431374</v>
      </c>
    </row>
    <row r="66" spans="2:17" ht="12" outlineLevel="1" thickBot="1" x14ac:dyDescent="0.3">
      <c r="B66" s="48" t="s">
        <v>44</v>
      </c>
      <c r="C66" s="97"/>
      <c r="D66" s="57"/>
      <c r="E66" s="58">
        <f t="shared" ref="E66:Q66" si="8">SUBTOTAL(9,E38:E65)</f>
        <v>40999</v>
      </c>
      <c r="F66" s="58">
        <f t="shared" si="8"/>
        <v>1460762497.8800001</v>
      </c>
      <c r="G66" s="58">
        <f t="shared" si="8"/>
        <v>4369513792</v>
      </c>
      <c r="H66" s="58">
        <f t="shared" si="8"/>
        <v>5830276289.8800001</v>
      </c>
      <c r="I66" s="58">
        <f t="shared" si="8"/>
        <v>3216519269</v>
      </c>
      <c r="J66" s="58">
        <f t="shared" si="8"/>
        <v>2496950063</v>
      </c>
      <c r="K66" s="58">
        <f t="shared" si="8"/>
        <v>2716936196</v>
      </c>
      <c r="L66" s="58">
        <f t="shared" si="8"/>
        <v>6014367604.6800003</v>
      </c>
      <c r="M66" s="58">
        <f t="shared" si="8"/>
        <v>6351168120.3099995</v>
      </c>
      <c r="N66" s="58">
        <f t="shared" si="8"/>
        <v>4259222001.0099998</v>
      </c>
      <c r="O66" s="58">
        <f t="shared" si="8"/>
        <v>0</v>
      </c>
      <c r="P66" s="58">
        <f t="shared" si="8"/>
        <v>-6924717098</v>
      </c>
      <c r="Q66" s="59">
        <f t="shared" si="8"/>
        <v>23960722445.879997</v>
      </c>
    </row>
    <row r="67" spans="2:17" outlineLevel="2" x14ac:dyDescent="0.25">
      <c r="B67" s="40" t="s">
        <v>23</v>
      </c>
      <c r="C67" s="95">
        <v>52798233</v>
      </c>
      <c r="D67" s="41" t="s">
        <v>140</v>
      </c>
      <c r="E67" s="42">
        <v>1</v>
      </c>
      <c r="F67" s="42">
        <v>0</v>
      </c>
      <c r="G67" s="42">
        <v>461920</v>
      </c>
      <c r="H67" s="42">
        <f t="shared" si="1"/>
        <v>461920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3">
        <f t="shared" si="7"/>
        <v>461920</v>
      </c>
    </row>
    <row r="68" spans="2:17" outlineLevel="2" x14ac:dyDescent="0.25">
      <c r="B68" s="40" t="s">
        <v>23</v>
      </c>
      <c r="C68" s="95">
        <v>800225340</v>
      </c>
      <c r="D68" s="41" t="s">
        <v>59</v>
      </c>
      <c r="E68" s="42">
        <v>7</v>
      </c>
      <c r="F68" s="42">
        <v>0</v>
      </c>
      <c r="G68" s="42">
        <v>40068754</v>
      </c>
      <c r="H68" s="42">
        <f t="shared" si="1"/>
        <v>40068754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28926776</v>
      </c>
      <c r="O68" s="42">
        <v>0</v>
      </c>
      <c r="P68" s="42">
        <v>0</v>
      </c>
      <c r="Q68" s="43">
        <f t="shared" si="7"/>
        <v>68995530</v>
      </c>
    </row>
    <row r="69" spans="2:17" outlineLevel="2" x14ac:dyDescent="0.25">
      <c r="B69" s="40" t="s">
        <v>23</v>
      </c>
      <c r="C69" s="95">
        <v>800250596</v>
      </c>
      <c r="D69" s="41" t="s">
        <v>141</v>
      </c>
      <c r="E69" s="42">
        <v>3</v>
      </c>
      <c r="F69" s="42">
        <v>0</v>
      </c>
      <c r="G69" s="42">
        <v>998250</v>
      </c>
      <c r="H69" s="42">
        <f t="shared" si="1"/>
        <v>998250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261921</v>
      </c>
      <c r="O69" s="42">
        <v>0</v>
      </c>
      <c r="P69" s="42">
        <v>0</v>
      </c>
      <c r="Q69" s="43">
        <f t="shared" si="7"/>
        <v>1260171</v>
      </c>
    </row>
    <row r="70" spans="2:17" outlineLevel="2" x14ac:dyDescent="0.25">
      <c r="B70" s="40" t="s">
        <v>23</v>
      </c>
      <c r="C70" s="95">
        <v>830007606</v>
      </c>
      <c r="D70" s="41" t="s">
        <v>77</v>
      </c>
      <c r="E70" s="42">
        <v>2</v>
      </c>
      <c r="F70" s="42">
        <v>0</v>
      </c>
      <c r="G70" s="42">
        <v>847091</v>
      </c>
      <c r="H70" s="42">
        <f t="shared" si="1"/>
        <v>847091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3">
        <f t="shared" si="7"/>
        <v>847091</v>
      </c>
    </row>
    <row r="71" spans="2:17" outlineLevel="2" x14ac:dyDescent="0.25">
      <c r="B71" s="40" t="s">
        <v>23</v>
      </c>
      <c r="C71" s="95">
        <v>830038196</v>
      </c>
      <c r="D71" s="41" t="s">
        <v>142</v>
      </c>
      <c r="E71" s="42">
        <v>1</v>
      </c>
      <c r="F71" s="42">
        <v>0</v>
      </c>
      <c r="G71" s="42">
        <v>281739</v>
      </c>
      <c r="H71" s="42">
        <f t="shared" si="1"/>
        <v>281739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-281739</v>
      </c>
      <c r="Q71" s="43">
        <f t="shared" si="7"/>
        <v>0</v>
      </c>
    </row>
    <row r="72" spans="2:17" outlineLevel="2" x14ac:dyDescent="0.25">
      <c r="B72" s="40" t="s">
        <v>23</v>
      </c>
      <c r="C72" s="95">
        <v>860013720</v>
      </c>
      <c r="D72" s="41" t="s">
        <v>82</v>
      </c>
      <c r="E72" s="42">
        <v>4</v>
      </c>
      <c r="F72" s="42">
        <v>0</v>
      </c>
      <c r="G72" s="42">
        <v>29674639</v>
      </c>
      <c r="H72" s="42">
        <f t="shared" si="1"/>
        <v>29674639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4152703</v>
      </c>
      <c r="O72" s="42">
        <v>0</v>
      </c>
      <c r="P72" s="42">
        <v>0</v>
      </c>
      <c r="Q72" s="43">
        <f t="shared" si="7"/>
        <v>33827342</v>
      </c>
    </row>
    <row r="73" spans="2:17" outlineLevel="2" x14ac:dyDescent="0.25">
      <c r="B73" s="40" t="s">
        <v>23</v>
      </c>
      <c r="C73" s="95">
        <v>860056070</v>
      </c>
      <c r="D73" s="41" t="s">
        <v>79</v>
      </c>
      <c r="E73" s="42">
        <v>1</v>
      </c>
      <c r="F73" s="42">
        <v>0</v>
      </c>
      <c r="G73" s="42">
        <v>657906963</v>
      </c>
      <c r="H73" s="42">
        <f t="shared" si="1"/>
        <v>657906963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3">
        <f t="shared" si="7"/>
        <v>657906963</v>
      </c>
    </row>
    <row r="74" spans="2:17" outlineLevel="2" x14ac:dyDescent="0.25">
      <c r="B74" s="40" t="s">
        <v>23</v>
      </c>
      <c r="C74" s="95">
        <v>860066789</v>
      </c>
      <c r="D74" s="41" t="s">
        <v>289</v>
      </c>
      <c r="E74" s="42">
        <v>1</v>
      </c>
      <c r="F74" s="42">
        <v>0</v>
      </c>
      <c r="G74" s="42">
        <v>99657635</v>
      </c>
      <c r="H74" s="42">
        <f t="shared" ref="H74:H140" si="9">+F74+G74</f>
        <v>99657635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3">
        <f t="shared" si="7"/>
        <v>99657635</v>
      </c>
    </row>
    <row r="75" spans="2:17" outlineLevel="2" x14ac:dyDescent="0.25">
      <c r="B75" s="40" t="s">
        <v>23</v>
      </c>
      <c r="C75" s="95">
        <v>860075558</v>
      </c>
      <c r="D75" s="41" t="s">
        <v>143</v>
      </c>
      <c r="E75" s="42">
        <v>2</v>
      </c>
      <c r="F75" s="42">
        <v>0</v>
      </c>
      <c r="G75" s="42">
        <v>13048722</v>
      </c>
      <c r="H75" s="42">
        <f t="shared" si="9"/>
        <v>13048722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3">
        <f t="shared" si="7"/>
        <v>13048722</v>
      </c>
    </row>
    <row r="76" spans="2:17" outlineLevel="2" x14ac:dyDescent="0.25">
      <c r="B76" s="40" t="s">
        <v>23</v>
      </c>
      <c r="C76" s="95">
        <v>860517302</v>
      </c>
      <c r="D76" s="41" t="s">
        <v>60</v>
      </c>
      <c r="E76" s="42">
        <v>2</v>
      </c>
      <c r="F76" s="42">
        <v>0</v>
      </c>
      <c r="G76" s="42">
        <v>18337959.059999999</v>
      </c>
      <c r="H76" s="42">
        <f t="shared" si="9"/>
        <v>18337959.059999999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3">
        <f t="shared" si="7"/>
        <v>18337959.059999999</v>
      </c>
    </row>
    <row r="77" spans="2:17" outlineLevel="2" x14ac:dyDescent="0.25">
      <c r="B77" s="40" t="s">
        <v>23</v>
      </c>
      <c r="C77" s="95">
        <v>860517647</v>
      </c>
      <c r="D77" s="41" t="s">
        <v>24</v>
      </c>
      <c r="E77" s="42">
        <v>2</v>
      </c>
      <c r="F77" s="42">
        <v>0</v>
      </c>
      <c r="G77" s="42">
        <v>16107149</v>
      </c>
      <c r="H77" s="42">
        <f t="shared" si="9"/>
        <v>16107149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3">
        <f t="shared" si="7"/>
        <v>16107149</v>
      </c>
    </row>
    <row r="78" spans="2:17" outlineLevel="2" x14ac:dyDescent="0.25">
      <c r="B78" s="40" t="s">
        <v>23</v>
      </c>
      <c r="C78" s="95">
        <v>860535328</v>
      </c>
      <c r="D78" s="41" t="s">
        <v>144</v>
      </c>
      <c r="E78" s="42">
        <v>2</v>
      </c>
      <c r="F78" s="42">
        <v>0</v>
      </c>
      <c r="G78" s="42">
        <v>877778</v>
      </c>
      <c r="H78" s="42">
        <f t="shared" si="9"/>
        <v>877778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3">
        <f>SUM(H78:P78)</f>
        <v>877778</v>
      </c>
    </row>
    <row r="79" spans="2:17" outlineLevel="2" x14ac:dyDescent="0.25">
      <c r="B79" s="40" t="s">
        <v>23</v>
      </c>
      <c r="C79" s="95">
        <v>890480123</v>
      </c>
      <c r="D79" s="41" t="s">
        <v>145</v>
      </c>
      <c r="E79" s="42">
        <v>3</v>
      </c>
      <c r="F79" s="42">
        <v>0</v>
      </c>
      <c r="G79" s="42">
        <v>0</v>
      </c>
      <c r="H79" s="42">
        <f t="shared" si="9"/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3420365</v>
      </c>
      <c r="O79" s="42">
        <v>0</v>
      </c>
      <c r="P79" s="42">
        <v>0</v>
      </c>
      <c r="Q79" s="43">
        <f>SUM(H79:P79)</f>
        <v>3420365</v>
      </c>
    </row>
    <row r="80" spans="2:17" ht="12" outlineLevel="2" thickBot="1" x14ac:dyDescent="0.3">
      <c r="B80" s="40" t="s">
        <v>23</v>
      </c>
      <c r="C80" s="95">
        <v>891000692</v>
      </c>
      <c r="D80" s="41" t="s">
        <v>89</v>
      </c>
      <c r="E80" s="42">
        <v>1</v>
      </c>
      <c r="F80" s="42">
        <v>0</v>
      </c>
      <c r="G80" s="42">
        <v>0</v>
      </c>
      <c r="H80" s="42">
        <f t="shared" si="9"/>
        <v>0</v>
      </c>
      <c r="I80" s="42">
        <v>0</v>
      </c>
      <c r="J80" s="42">
        <v>0</v>
      </c>
      <c r="K80" s="42">
        <v>0</v>
      </c>
      <c r="L80" s="42">
        <v>4167221</v>
      </c>
      <c r="M80" s="42">
        <v>0</v>
      </c>
      <c r="N80" s="42">
        <v>0</v>
      </c>
      <c r="O80" s="42">
        <v>0</v>
      </c>
      <c r="P80" s="42">
        <v>0</v>
      </c>
      <c r="Q80" s="43">
        <f t="shared" ref="Q80:Q113" si="10">SUM(H80:P80)</f>
        <v>4167221</v>
      </c>
    </row>
    <row r="81" spans="1:17" ht="12" outlineLevel="1" thickBot="1" x14ac:dyDescent="0.3">
      <c r="B81" s="48" t="s">
        <v>45</v>
      </c>
      <c r="C81" s="97"/>
      <c r="D81" s="57"/>
      <c r="E81" s="58">
        <f t="shared" ref="E81:Q81" si="11">SUBTOTAL(9,E67:E80)</f>
        <v>32</v>
      </c>
      <c r="F81" s="58">
        <f t="shared" si="11"/>
        <v>0</v>
      </c>
      <c r="G81" s="58">
        <f t="shared" si="11"/>
        <v>878268599.05999994</v>
      </c>
      <c r="H81" s="58">
        <f t="shared" si="11"/>
        <v>878268599.05999994</v>
      </c>
      <c r="I81" s="58">
        <f t="shared" si="11"/>
        <v>0</v>
      </c>
      <c r="J81" s="58">
        <f t="shared" si="11"/>
        <v>0</v>
      </c>
      <c r="K81" s="58">
        <f t="shared" si="11"/>
        <v>0</v>
      </c>
      <c r="L81" s="58">
        <f t="shared" si="11"/>
        <v>4167221</v>
      </c>
      <c r="M81" s="58">
        <f t="shared" si="11"/>
        <v>0</v>
      </c>
      <c r="N81" s="58">
        <f t="shared" si="11"/>
        <v>36761765</v>
      </c>
      <c r="O81" s="58">
        <f t="shared" si="11"/>
        <v>0</v>
      </c>
      <c r="P81" s="58">
        <f t="shared" si="11"/>
        <v>-281739</v>
      </c>
      <c r="Q81" s="59">
        <f t="shared" si="11"/>
        <v>918915846.05999994</v>
      </c>
    </row>
    <row r="82" spans="1:17" outlineLevel="2" x14ac:dyDescent="0.25">
      <c r="B82" s="40" t="s">
        <v>35</v>
      </c>
      <c r="C82" s="95">
        <v>800246953</v>
      </c>
      <c r="D82" s="41" t="s">
        <v>38</v>
      </c>
      <c r="E82" s="42">
        <v>7</v>
      </c>
      <c r="F82" s="42">
        <v>0</v>
      </c>
      <c r="G82" s="42">
        <v>991535143</v>
      </c>
      <c r="H82" s="42">
        <f t="shared" si="9"/>
        <v>991535143</v>
      </c>
      <c r="I82" s="42">
        <v>158245242</v>
      </c>
      <c r="J82" s="42">
        <v>281324875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3">
        <f t="shared" si="10"/>
        <v>1431105260</v>
      </c>
    </row>
    <row r="83" spans="1:17" ht="12" outlineLevel="2" thickBot="1" x14ac:dyDescent="0.3">
      <c r="B83" s="40" t="s">
        <v>35</v>
      </c>
      <c r="C83" s="95">
        <v>899999061</v>
      </c>
      <c r="D83" s="41" t="s">
        <v>146</v>
      </c>
      <c r="E83" s="42">
        <v>28</v>
      </c>
      <c r="F83" s="42">
        <v>0</v>
      </c>
      <c r="G83" s="42">
        <v>1414017709</v>
      </c>
      <c r="H83" s="42">
        <f t="shared" si="9"/>
        <v>1414017709</v>
      </c>
      <c r="I83" s="42">
        <v>0</v>
      </c>
      <c r="J83" s="42">
        <v>0</v>
      </c>
      <c r="K83" s="42">
        <v>0</v>
      </c>
      <c r="L83" s="42">
        <v>485804156</v>
      </c>
      <c r="M83" s="42">
        <v>630000</v>
      </c>
      <c r="N83" s="42">
        <v>15573397</v>
      </c>
      <c r="O83" s="42">
        <v>0</v>
      </c>
      <c r="P83" s="42">
        <v>-77284579</v>
      </c>
      <c r="Q83" s="43">
        <f t="shared" si="10"/>
        <v>1838740683</v>
      </c>
    </row>
    <row r="84" spans="1:17" ht="12" outlineLevel="1" thickBot="1" x14ac:dyDescent="0.3">
      <c r="B84" s="48" t="s">
        <v>46</v>
      </c>
      <c r="C84" s="97"/>
      <c r="D84" s="57"/>
      <c r="E84" s="58">
        <f t="shared" ref="E84:Q84" si="12">SUBTOTAL(9,E82:E83)</f>
        <v>35</v>
      </c>
      <c r="F84" s="58">
        <f t="shared" si="12"/>
        <v>0</v>
      </c>
      <c r="G84" s="58">
        <f t="shared" si="12"/>
        <v>2405552852</v>
      </c>
      <c r="H84" s="58">
        <f t="shared" si="12"/>
        <v>2405552852</v>
      </c>
      <c r="I84" s="58">
        <f t="shared" si="12"/>
        <v>158245242</v>
      </c>
      <c r="J84" s="58">
        <f t="shared" si="12"/>
        <v>281324875</v>
      </c>
      <c r="K84" s="58">
        <f t="shared" si="12"/>
        <v>0</v>
      </c>
      <c r="L84" s="58">
        <f t="shared" si="12"/>
        <v>485804156</v>
      </c>
      <c r="M84" s="58">
        <f t="shared" si="12"/>
        <v>630000</v>
      </c>
      <c r="N84" s="58">
        <f t="shared" si="12"/>
        <v>15573397</v>
      </c>
      <c r="O84" s="58">
        <f t="shared" si="12"/>
        <v>0</v>
      </c>
      <c r="P84" s="58">
        <f t="shared" si="12"/>
        <v>-77284579</v>
      </c>
      <c r="Q84" s="59">
        <f t="shared" si="12"/>
        <v>3269845943</v>
      </c>
    </row>
    <row r="85" spans="1:17" outlineLevel="2" x14ac:dyDescent="0.25">
      <c r="A85" s="2" t="s">
        <v>520</v>
      </c>
      <c r="B85" s="40" t="s">
        <v>83</v>
      </c>
      <c r="C85" s="95">
        <v>800017030</v>
      </c>
      <c r="D85" s="41" t="s">
        <v>147</v>
      </c>
      <c r="E85" s="42">
        <v>203</v>
      </c>
      <c r="F85" s="42">
        <v>0</v>
      </c>
      <c r="G85" s="42">
        <v>0</v>
      </c>
      <c r="H85" s="42">
        <f t="shared" si="9"/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320215956</v>
      </c>
      <c r="O85" s="42">
        <v>0</v>
      </c>
      <c r="P85" s="42">
        <v>-4289594.58</v>
      </c>
      <c r="Q85" s="43">
        <f t="shared" si="10"/>
        <v>315926361.42000002</v>
      </c>
    </row>
    <row r="86" spans="1:17" outlineLevel="2" x14ac:dyDescent="0.25">
      <c r="B86" s="40" t="s">
        <v>83</v>
      </c>
      <c r="C86" s="95">
        <v>800091594</v>
      </c>
      <c r="D86" s="41" t="s">
        <v>148</v>
      </c>
      <c r="E86" s="42">
        <v>13</v>
      </c>
      <c r="F86" s="42">
        <v>0</v>
      </c>
      <c r="G86" s="42">
        <v>0</v>
      </c>
      <c r="H86" s="42">
        <f t="shared" si="9"/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6791939</v>
      </c>
      <c r="O86" s="42">
        <v>0</v>
      </c>
      <c r="P86" s="42">
        <v>0</v>
      </c>
      <c r="Q86" s="43">
        <f t="shared" si="10"/>
        <v>6791939</v>
      </c>
    </row>
    <row r="87" spans="1:17" outlineLevel="2" x14ac:dyDescent="0.25">
      <c r="B87" s="40" t="s">
        <v>83</v>
      </c>
      <c r="C87" s="95">
        <v>800094067</v>
      </c>
      <c r="D87" s="41" t="s">
        <v>149</v>
      </c>
      <c r="E87" s="42">
        <v>2</v>
      </c>
      <c r="F87" s="42">
        <v>0</v>
      </c>
      <c r="G87" s="42">
        <v>0</v>
      </c>
      <c r="H87" s="42">
        <f t="shared" si="9"/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1984621</v>
      </c>
      <c r="O87" s="42">
        <v>0</v>
      </c>
      <c r="P87" s="42">
        <v>0</v>
      </c>
      <c r="Q87" s="43">
        <f t="shared" si="10"/>
        <v>1984621</v>
      </c>
    </row>
    <row r="88" spans="1:17" outlineLevel="2" x14ac:dyDescent="0.25">
      <c r="B88" s="40" t="s">
        <v>83</v>
      </c>
      <c r="C88" s="95">
        <v>800094164</v>
      </c>
      <c r="D88" s="41" t="s">
        <v>150</v>
      </c>
      <c r="E88" s="42">
        <v>1</v>
      </c>
      <c r="F88" s="42">
        <v>0</v>
      </c>
      <c r="G88" s="42">
        <v>0</v>
      </c>
      <c r="H88" s="42">
        <f t="shared" si="9"/>
        <v>0</v>
      </c>
      <c r="I88" s="42">
        <v>0</v>
      </c>
      <c r="J88" s="42">
        <v>0</v>
      </c>
      <c r="K88" s="42">
        <v>0</v>
      </c>
      <c r="L88" s="42">
        <v>0</v>
      </c>
      <c r="M88" s="42">
        <v>0</v>
      </c>
      <c r="N88" s="42">
        <v>9794690</v>
      </c>
      <c r="O88" s="42">
        <v>0</v>
      </c>
      <c r="P88" s="42">
        <v>0</v>
      </c>
      <c r="Q88" s="43">
        <f t="shared" si="10"/>
        <v>9794690</v>
      </c>
    </row>
    <row r="89" spans="1:17" outlineLevel="2" x14ac:dyDescent="0.25">
      <c r="B89" s="40" t="s">
        <v>83</v>
      </c>
      <c r="C89" s="95">
        <v>892099324</v>
      </c>
      <c r="D89" s="41" t="s">
        <v>319</v>
      </c>
      <c r="E89" s="42">
        <v>1</v>
      </c>
      <c r="F89" s="42">
        <v>0</v>
      </c>
      <c r="G89" s="42">
        <v>82100</v>
      </c>
      <c r="H89" s="42">
        <f>+F89+G89</f>
        <v>82100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  <c r="P89" s="42">
        <v>0</v>
      </c>
      <c r="Q89" s="43">
        <f>SUM(H89:P89)</f>
        <v>82100</v>
      </c>
    </row>
    <row r="90" spans="1:17" outlineLevel="2" x14ac:dyDescent="0.25">
      <c r="B90" s="40" t="s">
        <v>83</v>
      </c>
      <c r="C90" s="95">
        <v>800098911</v>
      </c>
      <c r="D90" s="41" t="s">
        <v>151</v>
      </c>
      <c r="E90" s="42">
        <v>2</v>
      </c>
      <c r="F90" s="42">
        <v>0</v>
      </c>
      <c r="G90" s="42">
        <v>0</v>
      </c>
      <c r="H90" s="42">
        <f t="shared" si="9"/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225768</v>
      </c>
      <c r="O90" s="42">
        <v>0</v>
      </c>
      <c r="P90" s="42">
        <v>0</v>
      </c>
      <c r="Q90" s="43">
        <f t="shared" si="10"/>
        <v>225768</v>
      </c>
    </row>
    <row r="91" spans="1:17" outlineLevel="2" x14ac:dyDescent="0.25">
      <c r="B91" s="40" t="s">
        <v>83</v>
      </c>
      <c r="C91" s="95">
        <v>800102504</v>
      </c>
      <c r="D91" s="41" t="s">
        <v>152</v>
      </c>
      <c r="E91" s="42">
        <v>12</v>
      </c>
      <c r="F91" s="42">
        <v>0</v>
      </c>
      <c r="G91" s="42">
        <v>0</v>
      </c>
      <c r="H91" s="42">
        <f t="shared" si="9"/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32893908</v>
      </c>
      <c r="O91" s="42">
        <v>0</v>
      </c>
      <c r="P91" s="42">
        <v>0</v>
      </c>
      <c r="Q91" s="43">
        <f t="shared" si="10"/>
        <v>32893908</v>
      </c>
    </row>
    <row r="92" spans="1:17" outlineLevel="2" x14ac:dyDescent="0.25">
      <c r="B92" s="40" t="s">
        <v>83</v>
      </c>
      <c r="C92" s="95">
        <v>800103913</v>
      </c>
      <c r="D92" s="41" t="s">
        <v>153</v>
      </c>
      <c r="E92" s="42">
        <v>39</v>
      </c>
      <c r="F92" s="42">
        <v>0</v>
      </c>
      <c r="G92" s="42">
        <v>0</v>
      </c>
      <c r="H92" s="42">
        <f t="shared" si="9"/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74648120.560000002</v>
      </c>
      <c r="O92" s="42">
        <v>0</v>
      </c>
      <c r="P92" s="42">
        <v>0</v>
      </c>
      <c r="Q92" s="43">
        <f t="shared" si="10"/>
        <v>74648120.560000002</v>
      </c>
    </row>
    <row r="93" spans="1:17" outlineLevel="2" x14ac:dyDescent="0.25">
      <c r="B93" s="40" t="s">
        <v>83</v>
      </c>
      <c r="C93" s="95">
        <v>800103920</v>
      </c>
      <c r="D93" s="41" t="s">
        <v>154</v>
      </c>
      <c r="E93" s="42">
        <v>102</v>
      </c>
      <c r="F93" s="42">
        <v>0</v>
      </c>
      <c r="G93" s="42">
        <v>0</v>
      </c>
      <c r="H93" s="42">
        <f t="shared" si="9"/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134723314</v>
      </c>
      <c r="O93" s="42">
        <v>0</v>
      </c>
      <c r="P93" s="42">
        <v>0</v>
      </c>
      <c r="Q93" s="43">
        <f t="shared" si="10"/>
        <v>134723314</v>
      </c>
    </row>
    <row r="94" spans="1:17" outlineLevel="2" x14ac:dyDescent="0.25">
      <c r="B94" s="40" t="s">
        <v>83</v>
      </c>
      <c r="C94" s="95">
        <v>800103923</v>
      </c>
      <c r="D94" s="41" t="s">
        <v>155</v>
      </c>
      <c r="E94" s="42">
        <v>18</v>
      </c>
      <c r="F94" s="42">
        <v>0</v>
      </c>
      <c r="G94" s="42">
        <v>0</v>
      </c>
      <c r="H94" s="42">
        <f t="shared" si="9"/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9713409</v>
      </c>
      <c r="O94" s="42">
        <v>0</v>
      </c>
      <c r="P94" s="42">
        <v>0</v>
      </c>
      <c r="Q94" s="43">
        <f t="shared" si="10"/>
        <v>9713409</v>
      </c>
    </row>
    <row r="95" spans="1:17" outlineLevel="2" x14ac:dyDescent="0.25">
      <c r="B95" s="40" t="s">
        <v>83</v>
      </c>
      <c r="C95" s="95">
        <v>800103927</v>
      </c>
      <c r="D95" s="41" t="s">
        <v>156</v>
      </c>
      <c r="E95" s="42">
        <v>1</v>
      </c>
      <c r="F95" s="42">
        <v>0</v>
      </c>
      <c r="G95" s="42">
        <v>0</v>
      </c>
      <c r="H95" s="42">
        <f t="shared" si="9"/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20121203</v>
      </c>
      <c r="O95" s="42">
        <v>0</v>
      </c>
      <c r="P95" s="42">
        <v>0</v>
      </c>
      <c r="Q95" s="43">
        <f t="shared" si="10"/>
        <v>20121203</v>
      </c>
    </row>
    <row r="96" spans="1:17" outlineLevel="2" x14ac:dyDescent="0.25">
      <c r="B96" s="40" t="s">
        <v>83</v>
      </c>
      <c r="C96" s="95">
        <v>800103935</v>
      </c>
      <c r="D96" s="41" t="s">
        <v>157</v>
      </c>
      <c r="E96" s="42">
        <v>182</v>
      </c>
      <c r="F96" s="42">
        <v>0</v>
      </c>
      <c r="G96" s="42">
        <v>0</v>
      </c>
      <c r="H96" s="42">
        <f t="shared" si="9"/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228620121.21000001</v>
      </c>
      <c r="O96" s="42">
        <v>0</v>
      </c>
      <c r="P96" s="42">
        <v>0</v>
      </c>
      <c r="Q96" s="43">
        <f t="shared" si="10"/>
        <v>228620121.21000001</v>
      </c>
    </row>
    <row r="97" spans="2:17" outlineLevel="2" x14ac:dyDescent="0.25">
      <c r="B97" s="40" t="s">
        <v>83</v>
      </c>
      <c r="C97" s="95">
        <v>800113672</v>
      </c>
      <c r="D97" s="41" t="s">
        <v>158</v>
      </c>
      <c r="E97" s="42">
        <v>1</v>
      </c>
      <c r="F97" s="42">
        <v>0</v>
      </c>
      <c r="G97" s="42">
        <v>0</v>
      </c>
      <c r="H97" s="42">
        <f t="shared" si="9"/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42">
        <v>30496</v>
      </c>
      <c r="O97" s="42">
        <v>0</v>
      </c>
      <c r="P97" s="42">
        <v>0</v>
      </c>
      <c r="Q97" s="43">
        <f t="shared" si="10"/>
        <v>30496</v>
      </c>
    </row>
    <row r="98" spans="2:17" outlineLevel="2" x14ac:dyDescent="0.25">
      <c r="B98" s="40" t="s">
        <v>83</v>
      </c>
      <c r="C98" s="95">
        <v>800114312</v>
      </c>
      <c r="D98" s="41" t="s">
        <v>159</v>
      </c>
      <c r="E98" s="42">
        <v>27</v>
      </c>
      <c r="F98" s="42">
        <v>0</v>
      </c>
      <c r="G98" s="42">
        <v>0</v>
      </c>
      <c r="H98" s="42">
        <f t="shared" si="9"/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18415225</v>
      </c>
      <c r="O98" s="42">
        <v>0</v>
      </c>
      <c r="P98" s="42">
        <v>0</v>
      </c>
      <c r="Q98" s="43">
        <f t="shared" si="10"/>
        <v>18415225</v>
      </c>
    </row>
    <row r="99" spans="2:17" outlineLevel="2" x14ac:dyDescent="0.25">
      <c r="B99" s="40" t="s">
        <v>83</v>
      </c>
      <c r="C99" s="95">
        <v>800176413</v>
      </c>
      <c r="D99" s="41" t="s">
        <v>160</v>
      </c>
      <c r="E99" s="42">
        <v>141</v>
      </c>
      <c r="F99" s="42">
        <v>0</v>
      </c>
      <c r="G99" s="42">
        <v>0</v>
      </c>
      <c r="H99" s="42">
        <f t="shared" si="9"/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42">
        <v>340317593.90999997</v>
      </c>
      <c r="O99" s="42">
        <v>0</v>
      </c>
      <c r="P99" s="42">
        <v>0</v>
      </c>
      <c r="Q99" s="43">
        <f t="shared" si="10"/>
        <v>340317593.90999997</v>
      </c>
    </row>
    <row r="100" spans="2:17" outlineLevel="2" x14ac:dyDescent="0.25">
      <c r="B100" s="40" t="s">
        <v>83</v>
      </c>
      <c r="C100" s="95">
        <v>800180260</v>
      </c>
      <c r="D100" s="41" t="s">
        <v>161</v>
      </c>
      <c r="E100" s="42">
        <v>1</v>
      </c>
      <c r="F100" s="42">
        <v>0</v>
      </c>
      <c r="G100" s="42">
        <v>0</v>
      </c>
      <c r="H100" s="42">
        <f t="shared" si="9"/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42">
        <v>8208615</v>
      </c>
      <c r="O100" s="42">
        <v>0</v>
      </c>
      <c r="P100" s="42">
        <v>0</v>
      </c>
      <c r="Q100" s="43">
        <f t="shared" si="10"/>
        <v>8208615</v>
      </c>
    </row>
    <row r="101" spans="2:17" outlineLevel="2" x14ac:dyDescent="0.25">
      <c r="B101" s="40" t="s">
        <v>83</v>
      </c>
      <c r="C101" s="95">
        <v>800182159</v>
      </c>
      <c r="D101" s="41" t="s">
        <v>162</v>
      </c>
      <c r="E101" s="42">
        <v>1</v>
      </c>
      <c r="F101" s="42">
        <v>0</v>
      </c>
      <c r="G101" s="42">
        <v>0</v>
      </c>
      <c r="H101" s="42">
        <f t="shared" si="9"/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162412</v>
      </c>
      <c r="O101" s="42">
        <v>0</v>
      </c>
      <c r="P101" s="42">
        <v>0</v>
      </c>
      <c r="Q101" s="43">
        <f t="shared" si="10"/>
        <v>162412</v>
      </c>
    </row>
    <row r="102" spans="2:17" outlineLevel="2" x14ac:dyDescent="0.25">
      <c r="B102" s="40" t="s">
        <v>83</v>
      </c>
      <c r="C102" s="95">
        <v>800198972</v>
      </c>
      <c r="D102" s="41" t="s">
        <v>163</v>
      </c>
      <c r="E102" s="42">
        <v>1</v>
      </c>
      <c r="F102" s="42">
        <v>0</v>
      </c>
      <c r="G102" s="42">
        <v>0</v>
      </c>
      <c r="H102" s="42">
        <f t="shared" si="9"/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8955073</v>
      </c>
      <c r="O102" s="42">
        <v>0</v>
      </c>
      <c r="P102" s="42">
        <v>0</v>
      </c>
      <c r="Q102" s="43">
        <f t="shared" si="10"/>
        <v>8955073</v>
      </c>
    </row>
    <row r="103" spans="2:17" outlineLevel="2" x14ac:dyDescent="0.25">
      <c r="B103" s="40" t="s">
        <v>83</v>
      </c>
      <c r="C103" s="95">
        <v>802003228</v>
      </c>
      <c r="D103" s="41" t="s">
        <v>164</v>
      </c>
      <c r="E103" s="42">
        <v>22</v>
      </c>
      <c r="F103" s="42">
        <v>0</v>
      </c>
      <c r="G103" s="42">
        <v>0</v>
      </c>
      <c r="H103" s="42">
        <f t="shared" si="9"/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22590553</v>
      </c>
      <c r="O103" s="42">
        <v>0</v>
      </c>
      <c r="P103" s="42">
        <v>0</v>
      </c>
      <c r="Q103" s="43">
        <f t="shared" si="10"/>
        <v>22590553</v>
      </c>
    </row>
    <row r="104" spans="2:17" outlineLevel="2" x14ac:dyDescent="0.25">
      <c r="B104" s="40" t="s">
        <v>83</v>
      </c>
      <c r="C104" s="95">
        <v>832001966</v>
      </c>
      <c r="D104" s="41" t="s">
        <v>165</v>
      </c>
      <c r="E104" s="42">
        <v>120</v>
      </c>
      <c r="F104" s="42">
        <v>0</v>
      </c>
      <c r="G104" s="42">
        <v>0</v>
      </c>
      <c r="H104" s="42">
        <f t="shared" si="9"/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339493973</v>
      </c>
      <c r="O104" s="42">
        <v>0</v>
      </c>
      <c r="P104" s="42">
        <v>0</v>
      </c>
      <c r="Q104" s="43">
        <f t="shared" si="10"/>
        <v>339493973</v>
      </c>
    </row>
    <row r="105" spans="2:17" outlineLevel="2" x14ac:dyDescent="0.25">
      <c r="B105" s="40" t="s">
        <v>83</v>
      </c>
      <c r="C105" s="95">
        <v>890001639</v>
      </c>
      <c r="D105" s="41" t="s">
        <v>166</v>
      </c>
      <c r="E105" s="42">
        <v>33</v>
      </c>
      <c r="F105" s="42">
        <v>0</v>
      </c>
      <c r="G105" s="42">
        <v>0</v>
      </c>
      <c r="H105" s="42">
        <f t="shared" si="9"/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39775261</v>
      </c>
      <c r="O105" s="42">
        <v>0</v>
      </c>
      <c r="P105" s="42">
        <v>0</v>
      </c>
      <c r="Q105" s="43">
        <f t="shared" si="10"/>
        <v>39775261</v>
      </c>
    </row>
    <row r="106" spans="2:17" outlineLevel="2" x14ac:dyDescent="0.25">
      <c r="B106" s="40" t="s">
        <v>83</v>
      </c>
      <c r="C106" s="95">
        <v>890102006</v>
      </c>
      <c r="D106" s="41" t="s">
        <v>167</v>
      </c>
      <c r="E106" s="42">
        <v>82</v>
      </c>
      <c r="F106" s="42">
        <v>0</v>
      </c>
      <c r="G106" s="42">
        <v>0</v>
      </c>
      <c r="H106" s="42">
        <f t="shared" si="9"/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136498728</v>
      </c>
      <c r="O106" s="42">
        <v>0</v>
      </c>
      <c r="P106" s="42">
        <v>0</v>
      </c>
      <c r="Q106" s="43">
        <f t="shared" si="10"/>
        <v>136498728</v>
      </c>
    </row>
    <row r="107" spans="2:17" outlineLevel="2" x14ac:dyDescent="0.25">
      <c r="B107" s="40" t="s">
        <v>83</v>
      </c>
      <c r="C107" s="95">
        <v>890102018</v>
      </c>
      <c r="D107" s="41" t="s">
        <v>168</v>
      </c>
      <c r="E107" s="42">
        <v>1</v>
      </c>
      <c r="F107" s="42">
        <v>0</v>
      </c>
      <c r="G107" s="42">
        <v>0</v>
      </c>
      <c r="H107" s="42">
        <f t="shared" si="9"/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593200</v>
      </c>
      <c r="O107" s="42">
        <v>0</v>
      </c>
      <c r="P107" s="42">
        <v>0</v>
      </c>
      <c r="Q107" s="43">
        <f t="shared" si="10"/>
        <v>593200</v>
      </c>
    </row>
    <row r="108" spans="2:17" outlineLevel="2" x14ac:dyDescent="0.25">
      <c r="B108" s="40" t="s">
        <v>83</v>
      </c>
      <c r="C108" s="95">
        <v>890201235</v>
      </c>
      <c r="D108" s="41" t="s">
        <v>147</v>
      </c>
      <c r="E108" s="42">
        <v>2</v>
      </c>
      <c r="F108" s="42">
        <v>0</v>
      </c>
      <c r="G108" s="42">
        <v>0</v>
      </c>
      <c r="H108" s="42">
        <f t="shared" si="9"/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12915034</v>
      </c>
      <c r="O108" s="42">
        <v>0</v>
      </c>
      <c r="P108" s="42">
        <v>0</v>
      </c>
      <c r="Q108" s="43">
        <f t="shared" si="10"/>
        <v>12915034</v>
      </c>
    </row>
    <row r="109" spans="2:17" outlineLevel="2" x14ac:dyDescent="0.25">
      <c r="B109" s="40" t="s">
        <v>83</v>
      </c>
      <c r="C109" s="95">
        <v>890399029</v>
      </c>
      <c r="D109" s="41" t="s">
        <v>169</v>
      </c>
      <c r="E109" s="42">
        <v>66</v>
      </c>
      <c r="F109" s="42">
        <v>0</v>
      </c>
      <c r="G109" s="42">
        <v>0</v>
      </c>
      <c r="H109" s="42">
        <f t="shared" si="9"/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39101569</v>
      </c>
      <c r="O109" s="42">
        <v>0</v>
      </c>
      <c r="P109" s="42">
        <v>0</v>
      </c>
      <c r="Q109" s="43">
        <f t="shared" si="10"/>
        <v>39101569</v>
      </c>
    </row>
    <row r="110" spans="2:17" outlineLevel="2" x14ac:dyDescent="0.25">
      <c r="B110" s="40" t="s">
        <v>83</v>
      </c>
      <c r="C110" s="95">
        <v>890480126</v>
      </c>
      <c r="D110" s="41" t="s">
        <v>170</v>
      </c>
      <c r="E110" s="42">
        <v>178</v>
      </c>
      <c r="F110" s="42">
        <v>0</v>
      </c>
      <c r="G110" s="42">
        <v>0</v>
      </c>
      <c r="H110" s="42">
        <f t="shared" si="9"/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220649775</v>
      </c>
      <c r="O110" s="42">
        <v>0</v>
      </c>
      <c r="P110" s="42">
        <v>0</v>
      </c>
      <c r="Q110" s="43">
        <f t="shared" si="10"/>
        <v>220649775</v>
      </c>
    </row>
    <row r="111" spans="2:17" outlineLevel="2" x14ac:dyDescent="0.25">
      <c r="B111" s="40" t="s">
        <v>83</v>
      </c>
      <c r="C111" s="95">
        <v>890480184</v>
      </c>
      <c r="D111" s="41" t="s">
        <v>171</v>
      </c>
      <c r="E111" s="42">
        <v>6</v>
      </c>
      <c r="F111" s="42">
        <v>0</v>
      </c>
      <c r="G111" s="42">
        <v>0</v>
      </c>
      <c r="H111" s="42">
        <f t="shared" si="9"/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57700</v>
      </c>
      <c r="N111" s="42">
        <v>5080218</v>
      </c>
      <c r="O111" s="42">
        <v>0</v>
      </c>
      <c r="P111" s="42">
        <v>0</v>
      </c>
      <c r="Q111" s="43">
        <f t="shared" si="10"/>
        <v>5137918</v>
      </c>
    </row>
    <row r="112" spans="2:17" outlineLevel="2" x14ac:dyDescent="0.25">
      <c r="B112" s="40" t="s">
        <v>83</v>
      </c>
      <c r="C112" s="95">
        <v>890500890</v>
      </c>
      <c r="D112" s="41" t="s">
        <v>172</v>
      </c>
      <c r="E112" s="42">
        <v>46</v>
      </c>
      <c r="F112" s="42">
        <v>0</v>
      </c>
      <c r="G112" s="42">
        <v>0</v>
      </c>
      <c r="H112" s="42">
        <f t="shared" si="9"/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7285272</v>
      </c>
      <c r="N112" s="42">
        <v>104620863</v>
      </c>
      <c r="O112" s="42">
        <v>0</v>
      </c>
      <c r="P112" s="42">
        <v>0</v>
      </c>
      <c r="Q112" s="43">
        <f t="shared" si="10"/>
        <v>111906135</v>
      </c>
    </row>
    <row r="113" spans="2:17" outlineLevel="2" x14ac:dyDescent="0.25">
      <c r="B113" s="40" t="s">
        <v>83</v>
      </c>
      <c r="C113" s="95">
        <v>890716145</v>
      </c>
      <c r="D113" s="41" t="s">
        <v>173</v>
      </c>
      <c r="E113" s="42">
        <v>25</v>
      </c>
      <c r="F113" s="42">
        <v>0</v>
      </c>
      <c r="G113" s="42">
        <v>0</v>
      </c>
      <c r="H113" s="42">
        <f t="shared" si="9"/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55324778</v>
      </c>
      <c r="O113" s="42">
        <v>0</v>
      </c>
      <c r="P113" s="42">
        <v>-4471892</v>
      </c>
      <c r="Q113" s="43">
        <f t="shared" si="10"/>
        <v>50852886</v>
      </c>
    </row>
    <row r="114" spans="2:17" outlineLevel="2" x14ac:dyDescent="0.25">
      <c r="B114" s="40" t="s">
        <v>83</v>
      </c>
      <c r="C114" s="95">
        <v>890900286</v>
      </c>
      <c r="D114" s="41" t="s">
        <v>174</v>
      </c>
      <c r="E114" s="42">
        <v>12</v>
      </c>
      <c r="F114" s="42">
        <v>0</v>
      </c>
      <c r="G114" s="42">
        <v>0</v>
      </c>
      <c r="H114" s="42">
        <f t="shared" si="9"/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11929048</v>
      </c>
      <c r="O114" s="42">
        <v>0</v>
      </c>
      <c r="P114" s="42">
        <v>0</v>
      </c>
      <c r="Q114" s="43">
        <f t="shared" ref="Q114:Q135" si="13">SUM(H114:P114)</f>
        <v>11929048</v>
      </c>
    </row>
    <row r="115" spans="2:17" outlineLevel="2" x14ac:dyDescent="0.25">
      <c r="B115" s="40" t="s">
        <v>83</v>
      </c>
      <c r="C115" s="95">
        <v>890906445</v>
      </c>
      <c r="D115" s="41" t="s">
        <v>175</v>
      </c>
      <c r="E115" s="42">
        <v>1</v>
      </c>
      <c r="F115" s="42">
        <v>0</v>
      </c>
      <c r="G115" s="42">
        <v>0</v>
      </c>
      <c r="H115" s="42">
        <f t="shared" si="9"/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103210</v>
      </c>
      <c r="O115" s="42">
        <v>0</v>
      </c>
      <c r="P115" s="42">
        <v>0</v>
      </c>
      <c r="Q115" s="43">
        <f t="shared" si="13"/>
        <v>103210</v>
      </c>
    </row>
    <row r="116" spans="2:17" outlineLevel="2" x14ac:dyDescent="0.25">
      <c r="B116" s="40" t="s">
        <v>83</v>
      </c>
      <c r="C116" s="95">
        <v>890980998</v>
      </c>
      <c r="D116" s="41" t="s">
        <v>176</v>
      </c>
      <c r="E116" s="42">
        <v>2</v>
      </c>
      <c r="F116" s="42">
        <v>0</v>
      </c>
      <c r="G116" s="42">
        <v>0</v>
      </c>
      <c r="H116" s="42">
        <f t="shared" si="9"/>
        <v>0</v>
      </c>
      <c r="I116" s="42">
        <v>0</v>
      </c>
      <c r="J116" s="42">
        <v>0</v>
      </c>
      <c r="K116" s="42">
        <v>0</v>
      </c>
      <c r="L116" s="42">
        <v>0</v>
      </c>
      <c r="M116" s="42">
        <v>0</v>
      </c>
      <c r="N116" s="42">
        <v>388357</v>
      </c>
      <c r="O116" s="42">
        <v>0</v>
      </c>
      <c r="P116" s="42">
        <v>0</v>
      </c>
      <c r="Q116" s="43">
        <f t="shared" si="13"/>
        <v>388357</v>
      </c>
    </row>
    <row r="117" spans="2:17" outlineLevel="2" x14ac:dyDescent="0.25">
      <c r="B117" s="40" t="s">
        <v>83</v>
      </c>
      <c r="C117" s="95">
        <v>891180070</v>
      </c>
      <c r="D117" s="41" t="s">
        <v>177</v>
      </c>
      <c r="E117" s="42">
        <v>5</v>
      </c>
      <c r="F117" s="42">
        <v>0</v>
      </c>
      <c r="G117" s="42">
        <v>0</v>
      </c>
      <c r="H117" s="42">
        <f t="shared" si="9"/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3542766</v>
      </c>
      <c r="O117" s="42">
        <v>0</v>
      </c>
      <c r="P117" s="42">
        <v>0</v>
      </c>
      <c r="Q117" s="43">
        <f t="shared" si="13"/>
        <v>3542766</v>
      </c>
    </row>
    <row r="118" spans="2:17" outlineLevel="2" x14ac:dyDescent="0.25">
      <c r="B118" s="40" t="s">
        <v>83</v>
      </c>
      <c r="C118" s="95">
        <v>891280001</v>
      </c>
      <c r="D118" s="41" t="s">
        <v>178</v>
      </c>
      <c r="E118" s="42">
        <v>18</v>
      </c>
      <c r="F118" s="42">
        <v>0</v>
      </c>
      <c r="G118" s="42">
        <v>0</v>
      </c>
      <c r="H118" s="42">
        <f t="shared" si="9"/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49841835</v>
      </c>
      <c r="O118" s="42">
        <v>0</v>
      </c>
      <c r="P118" s="42">
        <v>0</v>
      </c>
      <c r="Q118" s="43">
        <f t="shared" si="13"/>
        <v>49841835</v>
      </c>
    </row>
    <row r="119" spans="2:17" outlineLevel="2" x14ac:dyDescent="0.25">
      <c r="B119" s="40" t="s">
        <v>83</v>
      </c>
      <c r="C119" s="95">
        <v>891480085</v>
      </c>
      <c r="D119" s="41" t="s">
        <v>179</v>
      </c>
      <c r="E119" s="42">
        <v>4</v>
      </c>
      <c r="F119" s="42">
        <v>0</v>
      </c>
      <c r="G119" s="42">
        <v>0</v>
      </c>
      <c r="H119" s="42">
        <f t="shared" si="9"/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7105823</v>
      </c>
      <c r="O119" s="42">
        <v>0</v>
      </c>
      <c r="P119" s="42">
        <v>0</v>
      </c>
      <c r="Q119" s="43">
        <f t="shared" si="13"/>
        <v>7105823</v>
      </c>
    </row>
    <row r="120" spans="2:17" outlineLevel="2" x14ac:dyDescent="0.25">
      <c r="B120" s="40" t="s">
        <v>83</v>
      </c>
      <c r="C120" s="95">
        <v>891580016</v>
      </c>
      <c r="D120" s="41" t="s">
        <v>180</v>
      </c>
      <c r="E120" s="42">
        <v>19</v>
      </c>
      <c r="F120" s="42">
        <v>0</v>
      </c>
      <c r="G120" s="42">
        <v>0</v>
      </c>
      <c r="H120" s="42">
        <f t="shared" si="9"/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42640641</v>
      </c>
      <c r="O120" s="42">
        <v>0</v>
      </c>
      <c r="P120" s="42">
        <v>0</v>
      </c>
      <c r="Q120" s="43">
        <f t="shared" si="13"/>
        <v>42640641</v>
      </c>
    </row>
    <row r="121" spans="2:17" outlineLevel="2" x14ac:dyDescent="0.25">
      <c r="B121" s="40" t="s">
        <v>83</v>
      </c>
      <c r="C121" s="95">
        <v>891680004</v>
      </c>
      <c r="D121" s="41" t="s">
        <v>181</v>
      </c>
      <c r="E121" s="42">
        <v>9</v>
      </c>
      <c r="F121" s="42">
        <v>0</v>
      </c>
      <c r="G121" s="42">
        <v>0</v>
      </c>
      <c r="H121" s="42">
        <f t="shared" si="9"/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56298044</v>
      </c>
      <c r="O121" s="42">
        <v>0</v>
      </c>
      <c r="P121" s="42">
        <v>0</v>
      </c>
      <c r="Q121" s="43">
        <f t="shared" si="13"/>
        <v>56298044</v>
      </c>
    </row>
    <row r="122" spans="2:17" outlineLevel="2" x14ac:dyDescent="0.25">
      <c r="B122" s="40" t="s">
        <v>83</v>
      </c>
      <c r="C122" s="95">
        <v>891780009</v>
      </c>
      <c r="D122" s="41" t="s">
        <v>182</v>
      </c>
      <c r="E122" s="42">
        <v>2</v>
      </c>
      <c r="F122" s="42">
        <v>0</v>
      </c>
      <c r="G122" s="42">
        <v>0</v>
      </c>
      <c r="H122" s="42">
        <f t="shared" si="9"/>
        <v>0</v>
      </c>
      <c r="I122" s="42">
        <v>0</v>
      </c>
      <c r="J122" s="42">
        <v>0</v>
      </c>
      <c r="K122" s="42">
        <v>0</v>
      </c>
      <c r="L122" s="42">
        <v>0</v>
      </c>
      <c r="M122" s="42">
        <v>0</v>
      </c>
      <c r="N122" s="42">
        <v>1371417</v>
      </c>
      <c r="O122" s="42">
        <v>0</v>
      </c>
      <c r="P122" s="42">
        <v>0</v>
      </c>
      <c r="Q122" s="43">
        <f t="shared" si="13"/>
        <v>1371417</v>
      </c>
    </row>
    <row r="123" spans="2:17" outlineLevel="2" x14ac:dyDescent="0.25">
      <c r="B123" s="40" t="s">
        <v>83</v>
      </c>
      <c r="C123" s="95">
        <v>891800498</v>
      </c>
      <c r="D123" s="41" t="s">
        <v>183</v>
      </c>
      <c r="E123" s="42">
        <v>30</v>
      </c>
      <c r="F123" s="42">
        <v>0</v>
      </c>
      <c r="G123" s="42">
        <v>0</v>
      </c>
      <c r="H123" s="42">
        <f t="shared" si="9"/>
        <v>0</v>
      </c>
      <c r="I123" s="42">
        <v>0</v>
      </c>
      <c r="J123" s="42">
        <v>0</v>
      </c>
      <c r="K123" s="42">
        <v>0</v>
      </c>
      <c r="L123" s="42">
        <v>0</v>
      </c>
      <c r="M123" s="42">
        <v>0</v>
      </c>
      <c r="N123" s="42">
        <v>65493898</v>
      </c>
      <c r="O123" s="42">
        <v>0</v>
      </c>
      <c r="P123" s="42">
        <v>-3192579</v>
      </c>
      <c r="Q123" s="43">
        <f t="shared" si="13"/>
        <v>62301319</v>
      </c>
    </row>
    <row r="124" spans="2:17" outlineLevel="2" x14ac:dyDescent="0.25">
      <c r="B124" s="40" t="s">
        <v>83</v>
      </c>
      <c r="C124" s="95">
        <v>891855502</v>
      </c>
      <c r="D124" s="41" t="s">
        <v>184</v>
      </c>
      <c r="E124" s="42">
        <v>12</v>
      </c>
      <c r="F124" s="42">
        <v>0</v>
      </c>
      <c r="G124" s="42">
        <v>0</v>
      </c>
      <c r="H124" s="42">
        <f t="shared" si="9"/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247001022.13</v>
      </c>
      <c r="O124" s="42">
        <v>0</v>
      </c>
      <c r="P124" s="42">
        <v>0</v>
      </c>
      <c r="Q124" s="43">
        <f t="shared" si="13"/>
        <v>247001022.13</v>
      </c>
    </row>
    <row r="125" spans="2:17" outlineLevel="2" x14ac:dyDescent="0.25">
      <c r="B125" s="40" t="s">
        <v>83</v>
      </c>
      <c r="C125" s="95">
        <v>892000148</v>
      </c>
      <c r="D125" s="41" t="s">
        <v>185</v>
      </c>
      <c r="E125" s="42">
        <v>83</v>
      </c>
      <c r="F125" s="42">
        <v>0</v>
      </c>
      <c r="G125" s="42">
        <v>0</v>
      </c>
      <c r="H125" s="42">
        <f t="shared" si="9"/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138738048</v>
      </c>
      <c r="O125" s="42">
        <v>0</v>
      </c>
      <c r="P125" s="42">
        <v>0</v>
      </c>
      <c r="Q125" s="43">
        <f t="shared" si="13"/>
        <v>138738048</v>
      </c>
    </row>
    <row r="126" spans="2:17" outlineLevel="2" x14ac:dyDescent="0.25">
      <c r="B126" s="40" t="s">
        <v>83</v>
      </c>
      <c r="C126" s="95">
        <v>892001476</v>
      </c>
      <c r="D126" s="41" t="s">
        <v>186</v>
      </c>
      <c r="E126" s="42">
        <v>12</v>
      </c>
      <c r="F126" s="42">
        <v>0</v>
      </c>
      <c r="G126" s="42">
        <v>0</v>
      </c>
      <c r="H126" s="42">
        <f t="shared" si="9"/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49147964</v>
      </c>
      <c r="O126" s="42">
        <v>0</v>
      </c>
      <c r="P126" s="42">
        <v>0</v>
      </c>
      <c r="Q126" s="43">
        <f t="shared" si="13"/>
        <v>49147964</v>
      </c>
    </row>
    <row r="127" spans="2:17" outlineLevel="2" x14ac:dyDescent="0.25">
      <c r="B127" s="40" t="s">
        <v>83</v>
      </c>
      <c r="C127" s="95">
        <v>892099120</v>
      </c>
      <c r="D127" s="41" t="s">
        <v>187</v>
      </c>
      <c r="E127" s="42">
        <v>4</v>
      </c>
      <c r="F127" s="42">
        <v>0</v>
      </c>
      <c r="G127" s="42">
        <v>0</v>
      </c>
      <c r="H127" s="42">
        <f t="shared" si="9"/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1520282</v>
      </c>
      <c r="O127" s="42">
        <v>0</v>
      </c>
      <c r="P127" s="42">
        <v>0</v>
      </c>
      <c r="Q127" s="43">
        <f t="shared" si="13"/>
        <v>1520282</v>
      </c>
    </row>
    <row r="128" spans="2:17" outlineLevel="2" x14ac:dyDescent="0.25">
      <c r="B128" s="40" t="s">
        <v>83</v>
      </c>
      <c r="C128" s="95">
        <v>892099216</v>
      </c>
      <c r="D128" s="41" t="s">
        <v>188</v>
      </c>
      <c r="E128" s="42">
        <v>2</v>
      </c>
      <c r="F128" s="42">
        <v>0</v>
      </c>
      <c r="G128" s="42">
        <v>0</v>
      </c>
      <c r="H128" s="42">
        <f t="shared" si="9"/>
        <v>0</v>
      </c>
      <c r="I128" s="42">
        <v>0</v>
      </c>
      <c r="J128" s="42">
        <v>0</v>
      </c>
      <c r="K128" s="42">
        <v>0</v>
      </c>
      <c r="L128" s="42">
        <v>5610703</v>
      </c>
      <c r="M128" s="42">
        <v>0</v>
      </c>
      <c r="N128" s="42">
        <v>0</v>
      </c>
      <c r="O128" s="42">
        <v>0</v>
      </c>
      <c r="P128" s="42">
        <v>0</v>
      </c>
      <c r="Q128" s="43">
        <f t="shared" si="13"/>
        <v>5610703</v>
      </c>
    </row>
    <row r="129" spans="2:17" outlineLevel="2" x14ac:dyDescent="0.25">
      <c r="B129" s="40" t="s">
        <v>83</v>
      </c>
      <c r="C129" s="95">
        <v>892115003</v>
      </c>
      <c r="D129" s="41" t="s">
        <v>189</v>
      </c>
      <c r="E129" s="42">
        <v>53</v>
      </c>
      <c r="F129" s="42">
        <v>0</v>
      </c>
      <c r="G129" s="42">
        <v>0</v>
      </c>
      <c r="H129" s="42">
        <f t="shared" si="9"/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162904712</v>
      </c>
      <c r="O129" s="42">
        <v>0</v>
      </c>
      <c r="P129" s="42">
        <v>0</v>
      </c>
      <c r="Q129" s="43">
        <f t="shared" si="13"/>
        <v>162904712</v>
      </c>
    </row>
    <row r="130" spans="2:17" outlineLevel="2" x14ac:dyDescent="0.25">
      <c r="B130" s="40" t="s">
        <v>83</v>
      </c>
      <c r="C130" s="95">
        <v>892280016</v>
      </c>
      <c r="D130" s="41" t="s">
        <v>190</v>
      </c>
      <c r="E130" s="42">
        <v>25</v>
      </c>
      <c r="F130" s="42">
        <v>0</v>
      </c>
      <c r="G130" s="42">
        <v>0</v>
      </c>
      <c r="H130" s="42">
        <f t="shared" si="9"/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5045013</v>
      </c>
      <c r="O130" s="42">
        <v>0</v>
      </c>
      <c r="P130" s="42">
        <v>0</v>
      </c>
      <c r="Q130" s="43">
        <f t="shared" si="13"/>
        <v>5045013</v>
      </c>
    </row>
    <row r="131" spans="2:17" outlineLevel="2" x14ac:dyDescent="0.25">
      <c r="B131" s="40" t="s">
        <v>83</v>
      </c>
      <c r="C131" s="95">
        <v>892280021</v>
      </c>
      <c r="D131" s="41" t="s">
        <v>191</v>
      </c>
      <c r="E131" s="42">
        <v>52</v>
      </c>
      <c r="F131" s="42">
        <v>0</v>
      </c>
      <c r="G131" s="42">
        <v>0</v>
      </c>
      <c r="H131" s="42">
        <f t="shared" si="9"/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37031642</v>
      </c>
      <c r="O131" s="42">
        <v>0</v>
      </c>
      <c r="P131" s="42">
        <v>0</v>
      </c>
      <c r="Q131" s="43">
        <f t="shared" si="13"/>
        <v>37031642</v>
      </c>
    </row>
    <row r="132" spans="2:17" outlineLevel="2" x14ac:dyDescent="0.25">
      <c r="B132" s="40" t="s">
        <v>83</v>
      </c>
      <c r="C132" s="95">
        <v>892399999</v>
      </c>
      <c r="D132" s="41" t="s">
        <v>192</v>
      </c>
      <c r="E132" s="42">
        <v>38</v>
      </c>
      <c r="F132" s="42">
        <v>0</v>
      </c>
      <c r="G132" s="42">
        <v>0</v>
      </c>
      <c r="H132" s="42">
        <f t="shared" si="9"/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91423267</v>
      </c>
      <c r="O132" s="42">
        <v>0</v>
      </c>
      <c r="P132" s="42">
        <v>0</v>
      </c>
      <c r="Q132" s="43">
        <f t="shared" si="13"/>
        <v>91423267</v>
      </c>
    </row>
    <row r="133" spans="2:17" outlineLevel="2" x14ac:dyDescent="0.25">
      <c r="B133" s="40" t="s">
        <v>83</v>
      </c>
      <c r="C133" s="95">
        <v>899999114</v>
      </c>
      <c r="D133" s="41" t="s">
        <v>193</v>
      </c>
      <c r="E133" s="42">
        <v>226</v>
      </c>
      <c r="F133" s="42">
        <v>0</v>
      </c>
      <c r="G133" s="42">
        <v>4168750</v>
      </c>
      <c r="H133" s="42">
        <f t="shared" si="9"/>
        <v>4168750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596000544.03999996</v>
      </c>
      <c r="O133" s="42">
        <v>0</v>
      </c>
      <c r="P133" s="42">
        <v>-1458314</v>
      </c>
      <c r="Q133" s="43">
        <f t="shared" si="13"/>
        <v>598710980.03999996</v>
      </c>
    </row>
    <row r="134" spans="2:17" outlineLevel="2" x14ac:dyDescent="0.25">
      <c r="B134" s="40" t="s">
        <v>83</v>
      </c>
      <c r="C134" s="95">
        <v>899999336</v>
      </c>
      <c r="D134" s="41" t="s">
        <v>194</v>
      </c>
      <c r="E134" s="42">
        <v>118</v>
      </c>
      <c r="F134" s="42">
        <v>0</v>
      </c>
      <c r="G134" s="42">
        <v>0</v>
      </c>
      <c r="H134" s="42">
        <f t="shared" si="9"/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252842260.22</v>
      </c>
      <c r="O134" s="42">
        <v>0</v>
      </c>
      <c r="P134" s="42">
        <v>0</v>
      </c>
      <c r="Q134" s="43">
        <f t="shared" si="13"/>
        <v>252842260.22</v>
      </c>
    </row>
    <row r="135" spans="2:17" ht="12" outlineLevel="2" thickBot="1" x14ac:dyDescent="0.3">
      <c r="B135" s="40" t="s">
        <v>83</v>
      </c>
      <c r="C135" s="95">
        <v>900034608</v>
      </c>
      <c r="D135" s="41" t="s">
        <v>195</v>
      </c>
      <c r="E135" s="42">
        <v>21</v>
      </c>
      <c r="F135" s="42">
        <v>0</v>
      </c>
      <c r="G135" s="42">
        <v>0</v>
      </c>
      <c r="H135" s="42">
        <f t="shared" si="9"/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381891864.48000002</v>
      </c>
      <c r="O135" s="42">
        <v>0</v>
      </c>
      <c r="P135" s="42">
        <v>0</v>
      </c>
      <c r="Q135" s="43">
        <f t="shared" si="13"/>
        <v>381891864.48000002</v>
      </c>
    </row>
    <row r="136" spans="2:17" ht="12" outlineLevel="1" thickBot="1" x14ac:dyDescent="0.3">
      <c r="B136" s="48" t="s">
        <v>85</v>
      </c>
      <c r="C136" s="97"/>
      <c r="D136" s="57"/>
      <c r="E136" s="58">
        <f t="shared" ref="E136:Q136" si="14">SUBTOTAL(9,E85:E135)</f>
        <v>2077</v>
      </c>
      <c r="F136" s="58">
        <f t="shared" si="14"/>
        <v>0</v>
      </c>
      <c r="G136" s="58">
        <f t="shared" si="14"/>
        <v>4250850</v>
      </c>
      <c r="H136" s="58">
        <f t="shared" si="14"/>
        <v>4250850</v>
      </c>
      <c r="I136" s="58">
        <f t="shared" si="14"/>
        <v>0</v>
      </c>
      <c r="J136" s="58">
        <f t="shared" si="14"/>
        <v>0</v>
      </c>
      <c r="K136" s="58">
        <f t="shared" si="14"/>
        <v>0</v>
      </c>
      <c r="L136" s="58">
        <f t="shared" si="14"/>
        <v>5610703</v>
      </c>
      <c r="M136" s="58">
        <f t="shared" si="14"/>
        <v>7342972</v>
      </c>
      <c r="N136" s="58">
        <f t="shared" si="14"/>
        <v>4394728074.5499992</v>
      </c>
      <c r="O136" s="58">
        <f t="shared" si="14"/>
        <v>0</v>
      </c>
      <c r="P136" s="58">
        <f t="shared" si="14"/>
        <v>-13412379.58</v>
      </c>
      <c r="Q136" s="59">
        <f t="shared" si="14"/>
        <v>4398520219.9699993</v>
      </c>
    </row>
    <row r="137" spans="2:17" outlineLevel="2" x14ac:dyDescent="0.25">
      <c r="B137" s="40" t="s">
        <v>84</v>
      </c>
      <c r="C137" s="95">
        <v>800037166</v>
      </c>
      <c r="D137" s="41" t="s">
        <v>196</v>
      </c>
      <c r="E137" s="42">
        <v>1</v>
      </c>
      <c r="F137" s="42">
        <v>0</v>
      </c>
      <c r="G137" s="42">
        <v>0</v>
      </c>
      <c r="H137" s="42">
        <f t="shared" si="9"/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128622</v>
      </c>
      <c r="N137" s="42">
        <v>0</v>
      </c>
      <c r="O137" s="42">
        <v>0</v>
      </c>
      <c r="P137" s="42">
        <v>0</v>
      </c>
      <c r="Q137" s="43">
        <f t="shared" ref="Q137:Q175" si="15">SUM(H137:P137)</f>
        <v>128622</v>
      </c>
    </row>
    <row r="138" spans="2:17" outlineLevel="2" x14ac:dyDescent="0.25">
      <c r="B138" s="40" t="s">
        <v>84</v>
      </c>
      <c r="C138" s="95">
        <v>800044113</v>
      </c>
      <c r="D138" s="41" t="s">
        <v>197</v>
      </c>
      <c r="E138" s="42">
        <v>1</v>
      </c>
      <c r="F138" s="42">
        <v>0</v>
      </c>
      <c r="G138" s="42">
        <v>0</v>
      </c>
      <c r="H138" s="42">
        <f t="shared" si="9"/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2324241</v>
      </c>
      <c r="O138" s="42">
        <v>0</v>
      </c>
      <c r="P138" s="42">
        <v>0</v>
      </c>
      <c r="Q138" s="43">
        <f t="shared" si="15"/>
        <v>2324241</v>
      </c>
    </row>
    <row r="139" spans="2:17" outlineLevel="2" x14ac:dyDescent="0.25">
      <c r="B139" s="40" t="s">
        <v>84</v>
      </c>
      <c r="C139" s="95">
        <v>800079035</v>
      </c>
      <c r="D139" s="41" t="s">
        <v>198</v>
      </c>
      <c r="E139" s="42">
        <v>1</v>
      </c>
      <c r="F139" s="42">
        <v>0</v>
      </c>
      <c r="G139" s="42">
        <v>0</v>
      </c>
      <c r="H139" s="42">
        <f t="shared" si="9"/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56451</v>
      </c>
      <c r="O139" s="42">
        <v>0</v>
      </c>
      <c r="P139" s="42">
        <v>0</v>
      </c>
      <c r="Q139" s="43">
        <f t="shared" si="15"/>
        <v>56451</v>
      </c>
    </row>
    <row r="140" spans="2:17" outlineLevel="2" x14ac:dyDescent="0.25">
      <c r="B140" s="40" t="s">
        <v>84</v>
      </c>
      <c r="C140" s="95">
        <v>800095466</v>
      </c>
      <c r="D140" s="41" t="s">
        <v>199</v>
      </c>
      <c r="E140" s="42">
        <v>1</v>
      </c>
      <c r="F140" s="42">
        <v>0</v>
      </c>
      <c r="G140" s="42">
        <v>0</v>
      </c>
      <c r="H140" s="42">
        <f t="shared" si="9"/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51300</v>
      </c>
      <c r="O140" s="42">
        <v>0</v>
      </c>
      <c r="P140" s="42">
        <v>0</v>
      </c>
      <c r="Q140" s="43">
        <f t="shared" si="15"/>
        <v>51300</v>
      </c>
    </row>
    <row r="141" spans="2:17" outlineLevel="2" x14ac:dyDescent="0.25">
      <c r="B141" s="40" t="s">
        <v>84</v>
      </c>
      <c r="C141" s="95">
        <v>800096595</v>
      </c>
      <c r="D141" s="41" t="s">
        <v>200</v>
      </c>
      <c r="E141" s="42">
        <v>1</v>
      </c>
      <c r="F141" s="42">
        <v>0</v>
      </c>
      <c r="G141" s="42">
        <v>0</v>
      </c>
      <c r="H141" s="42">
        <f t="shared" ref="H141:H212" si="16">+F141+G141</f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77900</v>
      </c>
      <c r="O141" s="42">
        <v>0</v>
      </c>
      <c r="P141" s="42">
        <v>0</v>
      </c>
      <c r="Q141" s="43">
        <f t="shared" si="15"/>
        <v>77900</v>
      </c>
    </row>
    <row r="142" spans="2:17" outlineLevel="2" x14ac:dyDescent="0.25">
      <c r="B142" s="40" t="s">
        <v>84</v>
      </c>
      <c r="C142" s="95">
        <v>800098195</v>
      </c>
      <c r="D142" s="41" t="s">
        <v>201</v>
      </c>
      <c r="E142" s="42">
        <v>1</v>
      </c>
      <c r="F142" s="42">
        <v>0</v>
      </c>
      <c r="G142" s="42">
        <v>0</v>
      </c>
      <c r="H142" s="42">
        <f t="shared" si="16"/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7750924</v>
      </c>
      <c r="O142" s="42">
        <v>0</v>
      </c>
      <c r="P142" s="42">
        <v>0</v>
      </c>
      <c r="Q142" s="43">
        <f t="shared" si="15"/>
        <v>7750924</v>
      </c>
    </row>
    <row r="143" spans="2:17" outlineLevel="2" x14ac:dyDescent="0.25">
      <c r="B143" s="40" t="s">
        <v>84</v>
      </c>
      <c r="C143" s="95">
        <v>800100053</v>
      </c>
      <c r="D143" s="41" t="s">
        <v>202</v>
      </c>
      <c r="E143" s="42">
        <v>2</v>
      </c>
      <c r="F143" s="42">
        <v>0</v>
      </c>
      <c r="G143" s="42">
        <v>0</v>
      </c>
      <c r="H143" s="42">
        <f t="shared" si="16"/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148770</v>
      </c>
      <c r="O143" s="42">
        <v>0</v>
      </c>
      <c r="P143" s="42">
        <v>0</v>
      </c>
      <c r="Q143" s="43">
        <f t="shared" si="15"/>
        <v>148770</v>
      </c>
    </row>
    <row r="144" spans="2:17" outlineLevel="2" x14ac:dyDescent="0.25">
      <c r="B144" s="40" t="s">
        <v>84</v>
      </c>
      <c r="C144" s="95">
        <v>800100145</v>
      </c>
      <c r="D144" s="41" t="s">
        <v>203</v>
      </c>
      <c r="E144" s="42">
        <v>2</v>
      </c>
      <c r="F144" s="42">
        <v>0</v>
      </c>
      <c r="G144" s="42">
        <v>0</v>
      </c>
      <c r="H144" s="42">
        <f t="shared" si="16"/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90600</v>
      </c>
      <c r="O144" s="42">
        <v>0</v>
      </c>
      <c r="P144" s="42">
        <v>0</v>
      </c>
      <c r="Q144" s="43">
        <f t="shared" si="15"/>
        <v>90600</v>
      </c>
    </row>
    <row r="145" spans="2:17" outlineLevel="2" x14ac:dyDescent="0.25">
      <c r="B145" s="40" t="s">
        <v>84</v>
      </c>
      <c r="C145" s="95">
        <v>800128428</v>
      </c>
      <c r="D145" s="41" t="s">
        <v>204</v>
      </c>
      <c r="E145" s="42">
        <v>1</v>
      </c>
      <c r="F145" s="42">
        <v>0</v>
      </c>
      <c r="G145" s="42">
        <v>0</v>
      </c>
      <c r="H145" s="42">
        <f t="shared" si="16"/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102642</v>
      </c>
      <c r="O145" s="42">
        <v>0</v>
      </c>
      <c r="P145" s="42">
        <v>0</v>
      </c>
      <c r="Q145" s="43">
        <f t="shared" si="15"/>
        <v>102642</v>
      </c>
    </row>
    <row r="146" spans="2:17" outlineLevel="2" x14ac:dyDescent="0.25">
      <c r="B146" s="40" t="s">
        <v>84</v>
      </c>
      <c r="C146" s="95">
        <v>806001439</v>
      </c>
      <c r="D146" s="41" t="s">
        <v>205</v>
      </c>
      <c r="E146" s="42">
        <v>1</v>
      </c>
      <c r="F146" s="42">
        <v>0</v>
      </c>
      <c r="G146" s="42">
        <v>0</v>
      </c>
      <c r="H146" s="42">
        <f t="shared" si="16"/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48700</v>
      </c>
      <c r="O146" s="42">
        <v>0</v>
      </c>
      <c r="P146" s="42">
        <v>0</v>
      </c>
      <c r="Q146" s="43">
        <f t="shared" si="15"/>
        <v>48700</v>
      </c>
    </row>
    <row r="147" spans="2:17" outlineLevel="2" x14ac:dyDescent="0.25">
      <c r="B147" s="40" t="s">
        <v>84</v>
      </c>
      <c r="C147" s="95">
        <v>890112371</v>
      </c>
      <c r="D147" s="41" t="s">
        <v>206</v>
      </c>
      <c r="E147" s="42">
        <v>1</v>
      </c>
      <c r="F147" s="42">
        <v>0</v>
      </c>
      <c r="G147" s="42">
        <v>0</v>
      </c>
      <c r="H147" s="42">
        <f t="shared" si="16"/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48700</v>
      </c>
      <c r="O147" s="42">
        <v>0</v>
      </c>
      <c r="P147" s="42">
        <v>0</v>
      </c>
      <c r="Q147" s="43">
        <f t="shared" si="15"/>
        <v>48700</v>
      </c>
    </row>
    <row r="148" spans="2:17" outlineLevel="2" x14ac:dyDescent="0.25">
      <c r="B148" s="40" t="s">
        <v>84</v>
      </c>
      <c r="C148" s="95">
        <v>890201190</v>
      </c>
      <c r="D148" s="41" t="s">
        <v>207</v>
      </c>
      <c r="E148" s="42">
        <v>1</v>
      </c>
      <c r="F148" s="42">
        <v>0</v>
      </c>
      <c r="G148" s="42">
        <v>0</v>
      </c>
      <c r="H148" s="42">
        <f t="shared" si="16"/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52929</v>
      </c>
      <c r="O148" s="42">
        <v>0</v>
      </c>
      <c r="P148" s="42">
        <v>0</v>
      </c>
      <c r="Q148" s="43">
        <f t="shared" si="15"/>
        <v>52929</v>
      </c>
    </row>
    <row r="149" spans="2:17" outlineLevel="2" x14ac:dyDescent="0.25">
      <c r="B149" s="40" t="s">
        <v>84</v>
      </c>
      <c r="C149" s="95">
        <v>890399045</v>
      </c>
      <c r="D149" s="41" t="s">
        <v>208</v>
      </c>
      <c r="E149" s="42">
        <v>1</v>
      </c>
      <c r="F149" s="42">
        <v>0</v>
      </c>
      <c r="G149" s="42">
        <v>0</v>
      </c>
      <c r="H149" s="42">
        <f t="shared" si="16"/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9567367</v>
      </c>
      <c r="O149" s="42">
        <v>0</v>
      </c>
      <c r="P149" s="42">
        <v>0</v>
      </c>
      <c r="Q149" s="43">
        <f t="shared" si="15"/>
        <v>9567367</v>
      </c>
    </row>
    <row r="150" spans="2:17" outlineLevel="2" x14ac:dyDescent="0.25">
      <c r="B150" s="40" t="s">
        <v>84</v>
      </c>
      <c r="C150" s="95">
        <v>890905211</v>
      </c>
      <c r="D150" s="41" t="s">
        <v>209</v>
      </c>
      <c r="E150" s="42">
        <v>2</v>
      </c>
      <c r="F150" s="42">
        <v>0</v>
      </c>
      <c r="G150" s="42">
        <v>0</v>
      </c>
      <c r="H150" s="42">
        <f t="shared" si="16"/>
        <v>0</v>
      </c>
      <c r="I150" s="42">
        <v>0</v>
      </c>
      <c r="J150" s="42">
        <v>0</v>
      </c>
      <c r="K150" s="42">
        <v>0</v>
      </c>
      <c r="L150" s="42">
        <v>0</v>
      </c>
      <c r="M150" s="42">
        <v>0</v>
      </c>
      <c r="N150" s="42">
        <v>3641774</v>
      </c>
      <c r="O150" s="42">
        <v>0</v>
      </c>
      <c r="P150" s="42">
        <v>0</v>
      </c>
      <c r="Q150" s="43">
        <f t="shared" si="15"/>
        <v>3641774</v>
      </c>
    </row>
    <row r="151" spans="2:17" outlineLevel="2" x14ac:dyDescent="0.25">
      <c r="B151" s="40" t="s">
        <v>84</v>
      </c>
      <c r="C151" s="95">
        <v>890983873</v>
      </c>
      <c r="D151" s="41" t="s">
        <v>210</v>
      </c>
      <c r="E151" s="42">
        <v>1</v>
      </c>
      <c r="F151" s="42">
        <v>0</v>
      </c>
      <c r="G151" s="42">
        <v>0</v>
      </c>
      <c r="H151" s="42">
        <f t="shared" si="16"/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229131</v>
      </c>
      <c r="O151" s="42">
        <v>0</v>
      </c>
      <c r="P151" s="42">
        <v>0</v>
      </c>
      <c r="Q151" s="43">
        <f t="shared" si="15"/>
        <v>229131</v>
      </c>
    </row>
    <row r="152" spans="2:17" outlineLevel="2" x14ac:dyDescent="0.25">
      <c r="B152" s="40" t="s">
        <v>84</v>
      </c>
      <c r="C152" s="95">
        <v>890983938</v>
      </c>
      <c r="D152" s="41" t="s">
        <v>211</v>
      </c>
      <c r="E152" s="42">
        <v>1</v>
      </c>
      <c r="F152" s="42">
        <v>0</v>
      </c>
      <c r="G152" s="42">
        <v>0</v>
      </c>
      <c r="H152" s="42">
        <f t="shared" si="16"/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42">
        <v>131386</v>
      </c>
      <c r="O152" s="42">
        <v>0</v>
      </c>
      <c r="P152" s="42">
        <v>0</v>
      </c>
      <c r="Q152" s="43">
        <f t="shared" si="15"/>
        <v>131386</v>
      </c>
    </row>
    <row r="153" spans="2:17" outlineLevel="2" x14ac:dyDescent="0.25">
      <c r="B153" s="40" t="s">
        <v>84</v>
      </c>
      <c r="C153" s="95">
        <v>891180009</v>
      </c>
      <c r="D153" s="41" t="s">
        <v>212</v>
      </c>
      <c r="E153" s="42">
        <v>2</v>
      </c>
      <c r="F153" s="42">
        <v>0</v>
      </c>
      <c r="G153" s="42">
        <v>0</v>
      </c>
      <c r="H153" s="42">
        <f t="shared" si="16"/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42">
        <v>163378</v>
      </c>
      <c r="O153" s="42">
        <v>0</v>
      </c>
      <c r="P153" s="42">
        <v>0</v>
      </c>
      <c r="Q153" s="43">
        <f t="shared" si="15"/>
        <v>163378</v>
      </c>
    </row>
    <row r="154" spans="2:17" ht="12" outlineLevel="2" thickBot="1" x14ac:dyDescent="0.3">
      <c r="B154" s="40" t="s">
        <v>84</v>
      </c>
      <c r="C154" s="95">
        <v>891180021</v>
      </c>
      <c r="D154" s="41" t="s">
        <v>213</v>
      </c>
      <c r="E154" s="42">
        <v>1</v>
      </c>
      <c r="F154" s="42">
        <v>0</v>
      </c>
      <c r="G154" s="42">
        <v>0</v>
      </c>
      <c r="H154" s="42">
        <f t="shared" si="16"/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53945</v>
      </c>
      <c r="O154" s="42">
        <v>0</v>
      </c>
      <c r="P154" s="42">
        <v>0</v>
      </c>
      <c r="Q154" s="43">
        <f t="shared" si="15"/>
        <v>53945</v>
      </c>
    </row>
    <row r="155" spans="2:17" ht="12" outlineLevel="1" thickBot="1" x14ac:dyDescent="0.3">
      <c r="B155" s="48" t="s">
        <v>86</v>
      </c>
      <c r="C155" s="97"/>
      <c r="D155" s="57"/>
      <c r="E155" s="58">
        <f t="shared" ref="E155:Q155" si="17">SUBTOTAL(9,E137:E154)</f>
        <v>22</v>
      </c>
      <c r="F155" s="58">
        <f t="shared" si="17"/>
        <v>0</v>
      </c>
      <c r="G155" s="58">
        <f t="shared" si="17"/>
        <v>0</v>
      </c>
      <c r="H155" s="58">
        <f t="shared" si="17"/>
        <v>0</v>
      </c>
      <c r="I155" s="58">
        <f t="shared" si="17"/>
        <v>0</v>
      </c>
      <c r="J155" s="58">
        <f t="shared" si="17"/>
        <v>0</v>
      </c>
      <c r="K155" s="58">
        <f t="shared" si="17"/>
        <v>0</v>
      </c>
      <c r="L155" s="58">
        <f t="shared" si="17"/>
        <v>0</v>
      </c>
      <c r="M155" s="58">
        <f t="shared" si="17"/>
        <v>128622</v>
      </c>
      <c r="N155" s="58">
        <f t="shared" si="17"/>
        <v>24540138</v>
      </c>
      <c r="O155" s="58">
        <f t="shared" si="17"/>
        <v>0</v>
      </c>
      <c r="P155" s="58">
        <f t="shared" si="17"/>
        <v>0</v>
      </c>
      <c r="Q155" s="59">
        <f t="shared" si="17"/>
        <v>24668760</v>
      </c>
    </row>
    <row r="156" spans="2:17" ht="12" outlineLevel="2" thickBot="1" x14ac:dyDescent="0.3">
      <c r="B156" s="40" t="s">
        <v>25</v>
      </c>
      <c r="C156" s="95">
        <v>800246953</v>
      </c>
      <c r="D156" s="41" t="s">
        <v>38</v>
      </c>
      <c r="E156" s="42">
        <v>36</v>
      </c>
      <c r="F156" s="42">
        <v>0</v>
      </c>
      <c r="G156" s="42">
        <v>0</v>
      </c>
      <c r="H156" s="42">
        <f t="shared" si="16"/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60931099</v>
      </c>
      <c r="O156" s="42">
        <v>0</v>
      </c>
      <c r="P156" s="42">
        <v>0</v>
      </c>
      <c r="Q156" s="43">
        <f t="shared" si="15"/>
        <v>60931099</v>
      </c>
    </row>
    <row r="157" spans="2:17" ht="12" outlineLevel="1" thickBot="1" x14ac:dyDescent="0.3">
      <c r="B157" s="48" t="s">
        <v>47</v>
      </c>
      <c r="C157" s="97"/>
      <c r="D157" s="57"/>
      <c r="E157" s="58">
        <f t="shared" ref="E157:Q157" si="18">SUBTOTAL(9,E156:E156)</f>
        <v>36</v>
      </c>
      <c r="F157" s="58">
        <f t="shared" si="18"/>
        <v>0</v>
      </c>
      <c r="G157" s="58">
        <f t="shared" si="18"/>
        <v>0</v>
      </c>
      <c r="H157" s="58">
        <f t="shared" si="18"/>
        <v>0</v>
      </c>
      <c r="I157" s="58">
        <f t="shared" si="18"/>
        <v>0</v>
      </c>
      <c r="J157" s="58">
        <f t="shared" si="18"/>
        <v>0</v>
      </c>
      <c r="K157" s="58">
        <f t="shared" si="18"/>
        <v>0</v>
      </c>
      <c r="L157" s="58">
        <f t="shared" si="18"/>
        <v>0</v>
      </c>
      <c r="M157" s="58">
        <f t="shared" si="18"/>
        <v>0</v>
      </c>
      <c r="N157" s="58">
        <f t="shared" si="18"/>
        <v>60931099</v>
      </c>
      <c r="O157" s="58">
        <f t="shared" si="18"/>
        <v>0</v>
      </c>
      <c r="P157" s="58">
        <f t="shared" si="18"/>
        <v>0</v>
      </c>
      <c r="Q157" s="59">
        <f t="shared" si="18"/>
        <v>60931099</v>
      </c>
    </row>
    <row r="158" spans="2:17" ht="12" outlineLevel="2" thickBot="1" x14ac:dyDescent="0.3">
      <c r="B158" s="40" t="s">
        <v>26</v>
      </c>
      <c r="C158" s="95">
        <v>800246953</v>
      </c>
      <c r="D158" s="41" t="s">
        <v>38</v>
      </c>
      <c r="E158" s="42">
        <v>85</v>
      </c>
      <c r="F158" s="42">
        <v>0</v>
      </c>
      <c r="G158" s="42">
        <v>0</v>
      </c>
      <c r="H158" s="42">
        <f t="shared" si="16"/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2">
        <v>169679500</v>
      </c>
      <c r="O158" s="42">
        <v>0</v>
      </c>
      <c r="P158" s="42">
        <v>0</v>
      </c>
      <c r="Q158" s="43">
        <f t="shared" si="15"/>
        <v>169679500</v>
      </c>
    </row>
    <row r="159" spans="2:17" ht="12" outlineLevel="1" thickBot="1" x14ac:dyDescent="0.3">
      <c r="B159" s="48" t="s">
        <v>48</v>
      </c>
      <c r="C159" s="97"/>
      <c r="D159" s="57"/>
      <c r="E159" s="58">
        <f t="shared" ref="E159:Q159" si="19">SUBTOTAL(9,E158:E158)</f>
        <v>85</v>
      </c>
      <c r="F159" s="58">
        <f t="shared" si="19"/>
        <v>0</v>
      </c>
      <c r="G159" s="58">
        <f t="shared" si="19"/>
        <v>0</v>
      </c>
      <c r="H159" s="58">
        <f t="shared" si="19"/>
        <v>0</v>
      </c>
      <c r="I159" s="58">
        <f t="shared" si="19"/>
        <v>0</v>
      </c>
      <c r="J159" s="58">
        <f t="shared" si="19"/>
        <v>0</v>
      </c>
      <c r="K159" s="58">
        <f t="shared" si="19"/>
        <v>0</v>
      </c>
      <c r="L159" s="58">
        <f t="shared" si="19"/>
        <v>0</v>
      </c>
      <c r="M159" s="58">
        <f t="shared" si="19"/>
        <v>0</v>
      </c>
      <c r="N159" s="58">
        <f t="shared" si="19"/>
        <v>169679500</v>
      </c>
      <c r="O159" s="58">
        <f t="shared" si="19"/>
        <v>0</v>
      </c>
      <c r="P159" s="58">
        <f t="shared" si="19"/>
        <v>0</v>
      </c>
      <c r="Q159" s="59">
        <f t="shared" si="19"/>
        <v>169679500</v>
      </c>
    </row>
    <row r="160" spans="2:17" ht="12" outlineLevel="2" thickBot="1" x14ac:dyDescent="0.3">
      <c r="B160" s="40" t="s">
        <v>90</v>
      </c>
      <c r="C160" s="95">
        <v>800246953</v>
      </c>
      <c r="D160" s="41" t="s">
        <v>38</v>
      </c>
      <c r="E160" s="42">
        <v>4911</v>
      </c>
      <c r="F160" s="42">
        <v>0</v>
      </c>
      <c r="G160" s="42">
        <v>539263614</v>
      </c>
      <c r="H160" s="42">
        <f t="shared" si="16"/>
        <v>539263614</v>
      </c>
      <c r="I160" s="42">
        <v>739837877</v>
      </c>
      <c r="J160" s="42">
        <v>678302809</v>
      </c>
      <c r="K160" s="42">
        <v>1126156735</v>
      </c>
      <c r="L160" s="42">
        <v>2769971441</v>
      </c>
      <c r="M160" s="42">
        <v>1243983141.1500001</v>
      </c>
      <c r="N160" s="42">
        <v>429995174</v>
      </c>
      <c r="O160" s="42">
        <v>0</v>
      </c>
      <c r="P160" s="42">
        <v>0</v>
      </c>
      <c r="Q160" s="43">
        <f t="shared" si="15"/>
        <v>7527510791.1499996</v>
      </c>
    </row>
    <row r="161" spans="2:17" ht="12" outlineLevel="1" thickBot="1" x14ac:dyDescent="0.3">
      <c r="B161" s="48" t="s">
        <v>92</v>
      </c>
      <c r="C161" s="97"/>
      <c r="D161" s="57"/>
      <c r="E161" s="58">
        <f t="shared" ref="E161:Q161" si="20">SUBTOTAL(9,E160:E160)</f>
        <v>4911</v>
      </c>
      <c r="F161" s="58">
        <f t="shared" si="20"/>
        <v>0</v>
      </c>
      <c r="G161" s="58">
        <f t="shared" si="20"/>
        <v>539263614</v>
      </c>
      <c r="H161" s="58">
        <f t="shared" si="20"/>
        <v>539263614</v>
      </c>
      <c r="I161" s="58">
        <f t="shared" si="20"/>
        <v>739837877</v>
      </c>
      <c r="J161" s="58">
        <f t="shared" si="20"/>
        <v>678302809</v>
      </c>
      <c r="K161" s="58">
        <f t="shared" si="20"/>
        <v>1126156735</v>
      </c>
      <c r="L161" s="58">
        <f t="shared" si="20"/>
        <v>2769971441</v>
      </c>
      <c r="M161" s="58">
        <f t="shared" si="20"/>
        <v>1243983141.1500001</v>
      </c>
      <c r="N161" s="58">
        <f t="shared" si="20"/>
        <v>429995174</v>
      </c>
      <c r="O161" s="58">
        <f t="shared" si="20"/>
        <v>0</v>
      </c>
      <c r="P161" s="58">
        <f t="shared" si="20"/>
        <v>0</v>
      </c>
      <c r="Q161" s="59">
        <f t="shared" si="20"/>
        <v>7527510791.1499996</v>
      </c>
    </row>
    <row r="162" spans="2:17" ht="12" outlineLevel="2" thickBot="1" x14ac:dyDescent="0.3">
      <c r="B162" s="40" t="s">
        <v>27</v>
      </c>
      <c r="C162" s="95">
        <v>800246953</v>
      </c>
      <c r="D162" s="41" t="s">
        <v>38</v>
      </c>
      <c r="E162" s="42">
        <v>26</v>
      </c>
      <c r="F162" s="42">
        <v>352801</v>
      </c>
      <c r="G162" s="42">
        <v>0</v>
      </c>
      <c r="H162" s="42">
        <f t="shared" si="16"/>
        <v>352801</v>
      </c>
      <c r="I162" s="42">
        <v>103714200</v>
      </c>
      <c r="J162" s="42">
        <v>126478700</v>
      </c>
      <c r="K162" s="42">
        <v>108859500</v>
      </c>
      <c r="L162" s="42">
        <v>273077600</v>
      </c>
      <c r="M162" s="42">
        <v>641464200</v>
      </c>
      <c r="N162" s="42">
        <v>1107368519</v>
      </c>
      <c r="O162" s="42">
        <v>0</v>
      </c>
      <c r="P162" s="42">
        <v>0</v>
      </c>
      <c r="Q162" s="43">
        <f t="shared" si="15"/>
        <v>2361315520</v>
      </c>
    </row>
    <row r="163" spans="2:17" ht="12" outlineLevel="1" thickBot="1" x14ac:dyDescent="0.3">
      <c r="B163" s="48" t="s">
        <v>49</v>
      </c>
      <c r="C163" s="97"/>
      <c r="D163" s="57"/>
      <c r="E163" s="58">
        <f t="shared" ref="E163:Q163" si="21">SUBTOTAL(9,E162:E162)</f>
        <v>26</v>
      </c>
      <c r="F163" s="58">
        <f t="shared" si="21"/>
        <v>352801</v>
      </c>
      <c r="G163" s="58">
        <f t="shared" si="21"/>
        <v>0</v>
      </c>
      <c r="H163" s="58">
        <f t="shared" si="21"/>
        <v>352801</v>
      </c>
      <c r="I163" s="58">
        <f t="shared" si="21"/>
        <v>103714200</v>
      </c>
      <c r="J163" s="58">
        <f t="shared" si="21"/>
        <v>126478700</v>
      </c>
      <c r="K163" s="58">
        <f t="shared" si="21"/>
        <v>108859500</v>
      </c>
      <c r="L163" s="58">
        <f t="shared" si="21"/>
        <v>273077600</v>
      </c>
      <c r="M163" s="58">
        <f t="shared" si="21"/>
        <v>641464200</v>
      </c>
      <c r="N163" s="58">
        <f t="shared" si="21"/>
        <v>1107368519</v>
      </c>
      <c r="O163" s="58">
        <f t="shared" si="21"/>
        <v>0</v>
      </c>
      <c r="P163" s="58">
        <f t="shared" si="21"/>
        <v>0</v>
      </c>
      <c r="Q163" s="59">
        <f t="shared" si="21"/>
        <v>2361315520</v>
      </c>
    </row>
    <row r="164" spans="2:17" outlineLevel="2" x14ac:dyDescent="0.25">
      <c r="B164" s="40" t="s">
        <v>28</v>
      </c>
      <c r="C164" s="95">
        <v>800246953</v>
      </c>
      <c r="D164" s="41" t="s">
        <v>38</v>
      </c>
      <c r="E164" s="42">
        <v>3347</v>
      </c>
      <c r="F164" s="42">
        <v>521146752.93000001</v>
      </c>
      <c r="G164" s="42">
        <v>156441131</v>
      </c>
      <c r="H164" s="42">
        <f t="shared" si="16"/>
        <v>677587883.93000007</v>
      </c>
      <c r="I164" s="42">
        <v>151770717</v>
      </c>
      <c r="J164" s="42">
        <v>75417930</v>
      </c>
      <c r="K164" s="42">
        <v>46830616</v>
      </c>
      <c r="L164" s="42">
        <v>339252079</v>
      </c>
      <c r="M164" s="42">
        <v>282321931</v>
      </c>
      <c r="N164" s="42">
        <v>15864283281.26</v>
      </c>
      <c r="O164" s="42">
        <v>0</v>
      </c>
      <c r="P164" s="42">
        <v>0</v>
      </c>
      <c r="Q164" s="43">
        <f t="shared" si="15"/>
        <v>17437464438.189999</v>
      </c>
    </row>
    <row r="165" spans="2:17" outlineLevel="2" x14ac:dyDescent="0.25">
      <c r="B165" s="40" t="s">
        <v>28</v>
      </c>
      <c r="C165" s="95" t="s">
        <v>320</v>
      </c>
      <c r="D165" s="41" t="s">
        <v>321</v>
      </c>
      <c r="E165" s="42">
        <v>0</v>
      </c>
      <c r="F165" s="42">
        <v>1399819.21</v>
      </c>
      <c r="G165" s="42">
        <v>0</v>
      </c>
      <c r="H165" s="42">
        <f t="shared" si="16"/>
        <v>1399819.21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42">
        <v>0</v>
      </c>
      <c r="O165" s="42">
        <v>0</v>
      </c>
      <c r="P165" s="42">
        <v>0</v>
      </c>
      <c r="Q165" s="43">
        <f t="shared" si="15"/>
        <v>1399819.21</v>
      </c>
    </row>
    <row r="166" spans="2:17" ht="12" outlineLevel="2" thickBot="1" x14ac:dyDescent="0.3">
      <c r="B166" s="40" t="s">
        <v>28</v>
      </c>
      <c r="C166" s="95" t="s">
        <v>322</v>
      </c>
      <c r="D166" s="41" t="s">
        <v>323</v>
      </c>
      <c r="E166" s="42">
        <v>0</v>
      </c>
      <c r="F166" s="42">
        <v>12969</v>
      </c>
      <c r="G166" s="42">
        <v>0</v>
      </c>
      <c r="H166" s="42">
        <f t="shared" si="16"/>
        <v>12969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42">
        <v>0</v>
      </c>
      <c r="O166" s="42">
        <v>0</v>
      </c>
      <c r="P166" s="42">
        <v>0</v>
      </c>
      <c r="Q166" s="43">
        <f t="shared" si="15"/>
        <v>12969</v>
      </c>
    </row>
    <row r="167" spans="2:17" ht="12" outlineLevel="1" thickBot="1" x14ac:dyDescent="0.3">
      <c r="B167" s="48" t="s">
        <v>50</v>
      </c>
      <c r="C167" s="97"/>
      <c r="D167" s="57"/>
      <c r="E167" s="58">
        <f t="shared" ref="E167:Q167" si="22">SUBTOTAL(9,E164:E166)</f>
        <v>3347</v>
      </c>
      <c r="F167" s="58">
        <f t="shared" si="22"/>
        <v>522559541.13999999</v>
      </c>
      <c r="G167" s="58">
        <f t="shared" si="22"/>
        <v>156441131</v>
      </c>
      <c r="H167" s="58">
        <f t="shared" si="22"/>
        <v>679000672.1400001</v>
      </c>
      <c r="I167" s="58">
        <f t="shared" si="22"/>
        <v>151770717</v>
      </c>
      <c r="J167" s="58">
        <f t="shared" si="22"/>
        <v>75417930</v>
      </c>
      <c r="K167" s="58">
        <f t="shared" si="22"/>
        <v>46830616</v>
      </c>
      <c r="L167" s="58">
        <f t="shared" si="22"/>
        <v>339252079</v>
      </c>
      <c r="M167" s="58">
        <f t="shared" si="22"/>
        <v>282321931</v>
      </c>
      <c r="N167" s="58">
        <f t="shared" si="22"/>
        <v>15864283281.26</v>
      </c>
      <c r="O167" s="58">
        <f t="shared" si="22"/>
        <v>0</v>
      </c>
      <c r="P167" s="58">
        <f t="shared" si="22"/>
        <v>0</v>
      </c>
      <c r="Q167" s="59">
        <f t="shared" si="22"/>
        <v>17438877226.399998</v>
      </c>
    </row>
    <row r="168" spans="2:17" outlineLevel="2" x14ac:dyDescent="0.25">
      <c r="B168" s="40" t="s">
        <v>29</v>
      </c>
      <c r="C168" s="95">
        <v>800053550</v>
      </c>
      <c r="D168" s="41" t="s">
        <v>214</v>
      </c>
      <c r="E168" s="42">
        <v>4</v>
      </c>
      <c r="F168" s="42">
        <v>0</v>
      </c>
      <c r="G168" s="42">
        <v>0</v>
      </c>
      <c r="H168" s="42">
        <f t="shared" si="16"/>
        <v>0</v>
      </c>
      <c r="I168" s="42">
        <v>0</v>
      </c>
      <c r="J168" s="42">
        <v>0</v>
      </c>
      <c r="K168" s="42">
        <v>2800000</v>
      </c>
      <c r="L168" s="42">
        <v>2800000</v>
      </c>
      <c r="M168" s="42">
        <v>0</v>
      </c>
      <c r="N168" s="42">
        <v>0</v>
      </c>
      <c r="O168" s="42">
        <v>0</v>
      </c>
      <c r="P168" s="42">
        <v>0</v>
      </c>
      <c r="Q168" s="43">
        <f t="shared" si="15"/>
        <v>5600000</v>
      </c>
    </row>
    <row r="169" spans="2:17" outlineLevel="2" x14ac:dyDescent="0.25">
      <c r="B169" s="40" t="s">
        <v>29</v>
      </c>
      <c r="C169" s="95">
        <v>800149384</v>
      </c>
      <c r="D169" s="41" t="s">
        <v>215</v>
      </c>
      <c r="E169" s="42">
        <v>3</v>
      </c>
      <c r="F169" s="42">
        <v>0</v>
      </c>
      <c r="G169" s="42">
        <v>0</v>
      </c>
      <c r="H169" s="42">
        <f t="shared" si="16"/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116900</v>
      </c>
      <c r="N169" s="42">
        <v>2742300</v>
      </c>
      <c r="O169" s="42">
        <v>0</v>
      </c>
      <c r="P169" s="42">
        <v>0</v>
      </c>
      <c r="Q169" s="43">
        <f t="shared" si="15"/>
        <v>2859200</v>
      </c>
    </row>
    <row r="170" spans="2:17" outlineLevel="2" x14ac:dyDescent="0.25">
      <c r="B170" s="40" t="s">
        <v>29</v>
      </c>
      <c r="C170" s="95">
        <v>800250634</v>
      </c>
      <c r="D170" s="41" t="s">
        <v>216</v>
      </c>
      <c r="E170" s="42">
        <v>6</v>
      </c>
      <c r="F170" s="42">
        <v>0</v>
      </c>
      <c r="G170" s="42">
        <v>3428287</v>
      </c>
      <c r="H170" s="42">
        <f t="shared" si="16"/>
        <v>3428287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3201687</v>
      </c>
      <c r="O170" s="42">
        <v>0</v>
      </c>
      <c r="P170" s="42">
        <v>0</v>
      </c>
      <c r="Q170" s="43">
        <f t="shared" si="15"/>
        <v>6629974</v>
      </c>
    </row>
    <row r="171" spans="2:17" outlineLevel="2" x14ac:dyDescent="0.25">
      <c r="B171" s="40" t="s">
        <v>29</v>
      </c>
      <c r="C171" s="95">
        <v>813005431</v>
      </c>
      <c r="D171" s="41" t="s">
        <v>217</v>
      </c>
      <c r="E171" s="42">
        <v>11</v>
      </c>
      <c r="F171" s="42">
        <v>364969.15</v>
      </c>
      <c r="G171" s="42">
        <v>438873</v>
      </c>
      <c r="H171" s="42">
        <f t="shared" si="16"/>
        <v>803842.15</v>
      </c>
      <c r="I171" s="42">
        <v>1001963</v>
      </c>
      <c r="J171" s="42">
        <v>17170369</v>
      </c>
      <c r="K171" s="42">
        <v>0</v>
      </c>
      <c r="L171" s="42">
        <v>0</v>
      </c>
      <c r="M171" s="42">
        <v>243002</v>
      </c>
      <c r="N171" s="42">
        <v>20863437.5</v>
      </c>
      <c r="O171" s="42">
        <v>0</v>
      </c>
      <c r="P171" s="42">
        <v>0</v>
      </c>
      <c r="Q171" s="43">
        <f t="shared" si="15"/>
        <v>40082613.649999999</v>
      </c>
    </row>
    <row r="172" spans="2:17" outlineLevel="2" x14ac:dyDescent="0.25">
      <c r="B172" s="40" t="s">
        <v>29</v>
      </c>
      <c r="C172" s="95">
        <v>830120157</v>
      </c>
      <c r="D172" s="41" t="s">
        <v>218</v>
      </c>
      <c r="E172" s="42">
        <v>4</v>
      </c>
      <c r="F172" s="42">
        <v>0</v>
      </c>
      <c r="G172" s="42">
        <v>0</v>
      </c>
      <c r="H172" s="42">
        <f t="shared" si="16"/>
        <v>0</v>
      </c>
      <c r="I172" s="42">
        <v>0</v>
      </c>
      <c r="J172" s="42">
        <v>0</v>
      </c>
      <c r="K172" s="42">
        <v>0</v>
      </c>
      <c r="L172" s="42">
        <v>5172300</v>
      </c>
      <c r="M172" s="42">
        <v>0</v>
      </c>
      <c r="N172" s="42">
        <v>0</v>
      </c>
      <c r="O172" s="42">
        <v>0</v>
      </c>
      <c r="P172" s="42">
        <v>0</v>
      </c>
      <c r="Q172" s="43">
        <f t="shared" si="15"/>
        <v>5172300</v>
      </c>
    </row>
    <row r="173" spans="2:17" outlineLevel="2" x14ac:dyDescent="0.25">
      <c r="B173" s="40" t="s">
        <v>29</v>
      </c>
      <c r="C173" s="95">
        <v>860006656</v>
      </c>
      <c r="D173" s="41" t="s">
        <v>219</v>
      </c>
      <c r="E173" s="42">
        <v>1</v>
      </c>
      <c r="F173" s="42">
        <v>0</v>
      </c>
      <c r="G173" s="42">
        <v>0</v>
      </c>
      <c r="H173" s="42">
        <f t="shared" si="16"/>
        <v>0</v>
      </c>
      <c r="I173" s="42">
        <v>2280900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3">
        <f t="shared" si="15"/>
        <v>2280900</v>
      </c>
    </row>
    <row r="174" spans="2:17" outlineLevel="2" x14ac:dyDescent="0.25">
      <c r="B174" s="40" t="s">
        <v>29</v>
      </c>
      <c r="C174" s="95">
        <v>860015536</v>
      </c>
      <c r="D174" s="41" t="s">
        <v>290</v>
      </c>
      <c r="E174" s="42">
        <v>1</v>
      </c>
      <c r="F174" s="42">
        <v>0</v>
      </c>
      <c r="G174" s="42">
        <v>0</v>
      </c>
      <c r="H174" s="42">
        <f t="shared" si="16"/>
        <v>0</v>
      </c>
      <c r="I174" s="42">
        <v>2280900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3">
        <f t="shared" si="15"/>
        <v>2280900</v>
      </c>
    </row>
    <row r="175" spans="2:17" outlineLevel="2" x14ac:dyDescent="0.25">
      <c r="B175" s="40" t="s">
        <v>29</v>
      </c>
      <c r="C175" s="95">
        <v>860035992</v>
      </c>
      <c r="D175" s="41" t="s">
        <v>220</v>
      </c>
      <c r="E175" s="42">
        <v>2</v>
      </c>
      <c r="F175" s="42">
        <v>0</v>
      </c>
      <c r="G175" s="42">
        <v>0</v>
      </c>
      <c r="H175" s="42">
        <f t="shared" si="16"/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6437400</v>
      </c>
      <c r="O175" s="42">
        <v>0</v>
      </c>
      <c r="P175" s="42">
        <v>0</v>
      </c>
      <c r="Q175" s="43">
        <f t="shared" si="15"/>
        <v>6437400</v>
      </c>
    </row>
    <row r="176" spans="2:17" outlineLevel="2" x14ac:dyDescent="0.25">
      <c r="B176" s="40" t="s">
        <v>29</v>
      </c>
      <c r="C176" s="95">
        <v>860037950</v>
      </c>
      <c r="D176" s="41" t="s">
        <v>221</v>
      </c>
      <c r="E176" s="42">
        <v>1</v>
      </c>
      <c r="F176" s="42">
        <v>0</v>
      </c>
      <c r="G176" s="42">
        <v>0</v>
      </c>
      <c r="H176" s="42">
        <f t="shared" si="16"/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1602300</v>
      </c>
      <c r="O176" s="42">
        <v>0</v>
      </c>
      <c r="P176" s="42">
        <v>0</v>
      </c>
      <c r="Q176" s="43">
        <f>SUM(H176:P176)</f>
        <v>1602300</v>
      </c>
    </row>
    <row r="177" spans="2:17" outlineLevel="2" x14ac:dyDescent="0.25">
      <c r="B177" s="40" t="s">
        <v>29</v>
      </c>
      <c r="C177" s="95">
        <v>890102768</v>
      </c>
      <c r="D177" s="41" t="s">
        <v>222</v>
      </c>
      <c r="E177" s="42">
        <v>1</v>
      </c>
      <c r="F177" s="42">
        <v>0</v>
      </c>
      <c r="G177" s="42">
        <v>0</v>
      </c>
      <c r="H177" s="42">
        <f t="shared" si="16"/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1268360</v>
      </c>
      <c r="O177" s="42">
        <v>0</v>
      </c>
      <c r="P177" s="42">
        <v>0</v>
      </c>
      <c r="Q177" s="43">
        <f>SUM(H177:P177)</f>
        <v>1268360</v>
      </c>
    </row>
    <row r="178" spans="2:17" outlineLevel="2" x14ac:dyDescent="0.25">
      <c r="B178" s="40" t="s">
        <v>29</v>
      </c>
      <c r="C178" s="95">
        <v>891180084</v>
      </c>
      <c r="D178" s="41" t="s">
        <v>223</v>
      </c>
      <c r="E178" s="42">
        <v>1</v>
      </c>
      <c r="F178" s="42">
        <v>0</v>
      </c>
      <c r="G178" s="42">
        <v>0</v>
      </c>
      <c r="H178" s="42">
        <f t="shared" si="16"/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42">
        <v>1045113</v>
      </c>
      <c r="O178" s="42">
        <v>0</v>
      </c>
      <c r="P178" s="42">
        <v>0</v>
      </c>
      <c r="Q178" s="43">
        <f>SUM(H178:P178)</f>
        <v>1045113</v>
      </c>
    </row>
    <row r="179" spans="2:17" outlineLevel="2" x14ac:dyDescent="0.25">
      <c r="B179" s="40" t="s">
        <v>29</v>
      </c>
      <c r="C179" s="95">
        <v>900033371</v>
      </c>
      <c r="D179" s="41" t="s">
        <v>224</v>
      </c>
      <c r="E179" s="42">
        <v>7</v>
      </c>
      <c r="F179" s="42">
        <v>0</v>
      </c>
      <c r="G179" s="42">
        <v>0</v>
      </c>
      <c r="H179" s="42">
        <f t="shared" si="16"/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1667300</v>
      </c>
      <c r="N179" s="42">
        <v>4099009</v>
      </c>
      <c r="O179" s="42">
        <v>0</v>
      </c>
      <c r="P179" s="42">
        <v>0</v>
      </c>
      <c r="Q179" s="43">
        <f>SUM(H179:P179)</f>
        <v>5766309</v>
      </c>
    </row>
    <row r="180" spans="2:17" outlineLevel="2" x14ac:dyDescent="0.25">
      <c r="B180" s="40" t="s">
        <v>29</v>
      </c>
      <c r="C180" s="95">
        <v>900210981</v>
      </c>
      <c r="D180" s="41" t="s">
        <v>291</v>
      </c>
      <c r="E180" s="42">
        <v>1</v>
      </c>
      <c r="F180" s="42">
        <v>0</v>
      </c>
      <c r="G180" s="42">
        <v>0</v>
      </c>
      <c r="H180" s="42">
        <f t="shared" si="16"/>
        <v>0</v>
      </c>
      <c r="I180" s="42">
        <v>3304400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3">
        <f t="shared" ref="Q180:Q203" si="23">SUM(H180:P180)</f>
        <v>3304400</v>
      </c>
    </row>
    <row r="181" spans="2:17" outlineLevel="2" x14ac:dyDescent="0.25">
      <c r="B181" s="40" t="s">
        <v>29</v>
      </c>
      <c r="C181" s="95">
        <v>900256090</v>
      </c>
      <c r="D181" s="41" t="s">
        <v>225</v>
      </c>
      <c r="E181" s="42">
        <v>4</v>
      </c>
      <c r="F181" s="42">
        <v>0</v>
      </c>
      <c r="G181" s="42">
        <v>0</v>
      </c>
      <c r="H181" s="42">
        <f t="shared" si="16"/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2411700</v>
      </c>
      <c r="O181" s="42">
        <v>0</v>
      </c>
      <c r="P181" s="42">
        <v>0</v>
      </c>
      <c r="Q181" s="43">
        <f t="shared" si="23"/>
        <v>2411700</v>
      </c>
    </row>
    <row r="182" spans="2:17" outlineLevel="2" x14ac:dyDescent="0.25">
      <c r="B182" s="40" t="s">
        <v>29</v>
      </c>
      <c r="C182" s="95">
        <v>900357414</v>
      </c>
      <c r="D182" s="41" t="s">
        <v>226</v>
      </c>
      <c r="E182" s="42">
        <v>1</v>
      </c>
      <c r="F182" s="42">
        <v>0</v>
      </c>
      <c r="G182" s="42">
        <v>0</v>
      </c>
      <c r="H182" s="42">
        <f t="shared" si="16"/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42">
        <v>3757220</v>
      </c>
      <c r="O182" s="42">
        <v>0</v>
      </c>
      <c r="P182" s="42">
        <v>0</v>
      </c>
      <c r="Q182" s="43">
        <f t="shared" si="23"/>
        <v>3757220</v>
      </c>
    </row>
    <row r="183" spans="2:17" outlineLevel="2" x14ac:dyDescent="0.25">
      <c r="B183" s="40" t="s">
        <v>29</v>
      </c>
      <c r="C183" s="95">
        <v>901126913</v>
      </c>
      <c r="D183" s="41" t="s">
        <v>227</v>
      </c>
      <c r="E183" s="42">
        <v>4</v>
      </c>
      <c r="F183" s="42">
        <v>0</v>
      </c>
      <c r="G183" s="42">
        <v>0</v>
      </c>
      <c r="H183" s="42">
        <f t="shared" si="16"/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1156813</v>
      </c>
      <c r="O183" s="42">
        <v>0</v>
      </c>
      <c r="P183" s="42">
        <v>0</v>
      </c>
      <c r="Q183" s="43">
        <f t="shared" si="23"/>
        <v>1156813</v>
      </c>
    </row>
    <row r="184" spans="2:17" outlineLevel="2" x14ac:dyDescent="0.25">
      <c r="B184" s="40" t="s">
        <v>29</v>
      </c>
      <c r="C184" s="95">
        <v>901127065</v>
      </c>
      <c r="D184" s="41" t="s">
        <v>228</v>
      </c>
      <c r="E184" s="42">
        <v>1</v>
      </c>
      <c r="F184" s="42">
        <v>0</v>
      </c>
      <c r="G184" s="42">
        <v>0</v>
      </c>
      <c r="H184" s="42">
        <f t="shared" si="16"/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1262581</v>
      </c>
      <c r="O184" s="42">
        <v>0</v>
      </c>
      <c r="P184" s="42">
        <v>0</v>
      </c>
      <c r="Q184" s="43">
        <f t="shared" si="23"/>
        <v>1262581</v>
      </c>
    </row>
    <row r="185" spans="2:17" outlineLevel="2" x14ac:dyDescent="0.25">
      <c r="B185" s="40" t="s">
        <v>29</v>
      </c>
      <c r="C185" s="95">
        <v>901127521</v>
      </c>
      <c r="D185" s="41" t="s">
        <v>229</v>
      </c>
      <c r="E185" s="42">
        <v>1</v>
      </c>
      <c r="F185" s="42">
        <v>2195600</v>
      </c>
      <c r="G185" s="42">
        <v>1689293</v>
      </c>
      <c r="H185" s="42">
        <f t="shared" si="16"/>
        <v>3884893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3">
        <f t="shared" si="23"/>
        <v>3884893</v>
      </c>
    </row>
    <row r="186" spans="2:17" outlineLevel="2" x14ac:dyDescent="0.25">
      <c r="B186" s="40" t="s">
        <v>29</v>
      </c>
      <c r="C186" s="95">
        <v>901153056</v>
      </c>
      <c r="D186" s="41" t="s">
        <v>230</v>
      </c>
      <c r="E186" s="42">
        <v>6</v>
      </c>
      <c r="F186" s="42">
        <v>0</v>
      </c>
      <c r="G186" s="42">
        <v>0</v>
      </c>
      <c r="H186" s="42">
        <f t="shared" si="16"/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1210079</v>
      </c>
      <c r="O186" s="42">
        <v>0</v>
      </c>
      <c r="P186" s="42">
        <v>0</v>
      </c>
      <c r="Q186" s="43">
        <f t="shared" si="23"/>
        <v>1210079</v>
      </c>
    </row>
    <row r="187" spans="2:17" ht="12" outlineLevel="2" thickBot="1" x14ac:dyDescent="0.3">
      <c r="B187" s="40" t="s">
        <v>29</v>
      </c>
      <c r="C187" s="95">
        <v>901153500</v>
      </c>
      <c r="D187" s="41" t="s">
        <v>231</v>
      </c>
      <c r="E187" s="42">
        <v>4</v>
      </c>
      <c r="F187" s="42">
        <v>0</v>
      </c>
      <c r="G187" s="42">
        <v>0</v>
      </c>
      <c r="H187" s="42">
        <f t="shared" si="16"/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1484312</v>
      </c>
      <c r="O187" s="42">
        <v>0</v>
      </c>
      <c r="P187" s="42">
        <v>0</v>
      </c>
      <c r="Q187" s="43">
        <f t="shared" si="23"/>
        <v>1484312</v>
      </c>
    </row>
    <row r="188" spans="2:17" ht="12" outlineLevel="1" thickBot="1" x14ac:dyDescent="0.3">
      <c r="B188" s="48" t="s">
        <v>51</v>
      </c>
      <c r="C188" s="97"/>
      <c r="D188" s="57"/>
      <c r="E188" s="58">
        <f t="shared" ref="E188:Q188" si="24">SUBTOTAL(9,E168:E187)</f>
        <v>64</v>
      </c>
      <c r="F188" s="58">
        <f t="shared" si="24"/>
        <v>2560569.15</v>
      </c>
      <c r="G188" s="58">
        <f t="shared" si="24"/>
        <v>5556453</v>
      </c>
      <c r="H188" s="58">
        <f t="shared" si="24"/>
        <v>8117022.1500000004</v>
      </c>
      <c r="I188" s="58">
        <f t="shared" si="24"/>
        <v>8868163</v>
      </c>
      <c r="J188" s="58">
        <f t="shared" si="24"/>
        <v>17170369</v>
      </c>
      <c r="K188" s="58">
        <f t="shared" si="24"/>
        <v>2800000</v>
      </c>
      <c r="L188" s="58">
        <f t="shared" si="24"/>
        <v>7972300</v>
      </c>
      <c r="M188" s="58">
        <f t="shared" si="24"/>
        <v>2027202</v>
      </c>
      <c r="N188" s="58">
        <f t="shared" si="24"/>
        <v>52542311.5</v>
      </c>
      <c r="O188" s="58">
        <f t="shared" si="24"/>
        <v>0</v>
      </c>
      <c r="P188" s="58">
        <f t="shared" si="24"/>
        <v>0</v>
      </c>
      <c r="Q188" s="59">
        <f t="shared" si="24"/>
        <v>99497367.650000006</v>
      </c>
    </row>
    <row r="189" spans="2:17" outlineLevel="2" x14ac:dyDescent="0.25">
      <c r="B189" s="40" t="s">
        <v>30</v>
      </c>
      <c r="C189" s="95">
        <v>800197177</v>
      </c>
      <c r="D189" s="41" t="s">
        <v>232</v>
      </c>
      <c r="E189" s="42">
        <v>1</v>
      </c>
      <c r="F189" s="42">
        <v>0</v>
      </c>
      <c r="G189" s="42">
        <v>0</v>
      </c>
      <c r="H189" s="42">
        <f t="shared" si="16"/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714236036</v>
      </c>
      <c r="O189" s="42">
        <v>0</v>
      </c>
      <c r="P189" s="42">
        <v>0</v>
      </c>
      <c r="Q189" s="43">
        <f t="shared" si="23"/>
        <v>714236036</v>
      </c>
    </row>
    <row r="190" spans="2:17" outlineLevel="2" x14ac:dyDescent="0.25">
      <c r="B190" s="40" t="s">
        <v>30</v>
      </c>
      <c r="C190" s="95">
        <v>800216538</v>
      </c>
      <c r="D190" s="41" t="s">
        <v>233</v>
      </c>
      <c r="E190" s="42">
        <v>1</v>
      </c>
      <c r="F190" s="42">
        <v>0</v>
      </c>
      <c r="G190" s="42">
        <v>0</v>
      </c>
      <c r="H190" s="42">
        <f t="shared" si="16"/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24794908</v>
      </c>
      <c r="O190" s="42">
        <v>0</v>
      </c>
      <c r="P190" s="42">
        <v>0</v>
      </c>
      <c r="Q190" s="43">
        <f t="shared" si="23"/>
        <v>24794908</v>
      </c>
    </row>
    <row r="191" spans="2:17" outlineLevel="2" x14ac:dyDescent="0.25">
      <c r="B191" s="40" t="s">
        <v>30</v>
      </c>
      <c r="C191" s="95">
        <v>830077633</v>
      </c>
      <c r="D191" s="41" t="s">
        <v>234</v>
      </c>
      <c r="E191" s="42">
        <v>32</v>
      </c>
      <c r="F191" s="42">
        <v>0</v>
      </c>
      <c r="G191" s="42">
        <v>0</v>
      </c>
      <c r="H191" s="42">
        <f t="shared" si="16"/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3927200</v>
      </c>
      <c r="O191" s="42">
        <v>0</v>
      </c>
      <c r="P191" s="42">
        <v>0</v>
      </c>
      <c r="Q191" s="43">
        <f t="shared" si="23"/>
        <v>3927200</v>
      </c>
    </row>
    <row r="192" spans="2:17" ht="12" outlineLevel="2" thickBot="1" x14ac:dyDescent="0.3">
      <c r="B192" s="40" t="s">
        <v>30</v>
      </c>
      <c r="C192" s="95">
        <v>901034790</v>
      </c>
      <c r="D192" s="41" t="s">
        <v>235</v>
      </c>
      <c r="E192" s="42">
        <v>5</v>
      </c>
      <c r="F192" s="42">
        <v>0</v>
      </c>
      <c r="G192" s="42">
        <v>0</v>
      </c>
      <c r="H192" s="42">
        <f t="shared" si="16"/>
        <v>0</v>
      </c>
      <c r="I192" s="42">
        <v>0</v>
      </c>
      <c r="J192" s="42">
        <v>0</v>
      </c>
      <c r="K192" s="42">
        <v>0</v>
      </c>
      <c r="L192" s="42">
        <v>517400</v>
      </c>
      <c r="M192" s="42">
        <v>0</v>
      </c>
      <c r="N192" s="42">
        <v>1674400</v>
      </c>
      <c r="O192" s="42">
        <v>0</v>
      </c>
      <c r="P192" s="42">
        <v>0</v>
      </c>
      <c r="Q192" s="43">
        <f t="shared" si="23"/>
        <v>2191800</v>
      </c>
    </row>
    <row r="193" spans="2:17" ht="12" outlineLevel="1" thickBot="1" x14ac:dyDescent="0.3">
      <c r="B193" s="48" t="s">
        <v>52</v>
      </c>
      <c r="C193" s="97"/>
      <c r="D193" s="57"/>
      <c r="E193" s="58">
        <f t="shared" ref="E193:Q193" si="25">SUBTOTAL(9,E189:E192)</f>
        <v>39</v>
      </c>
      <c r="F193" s="58">
        <f t="shared" si="25"/>
        <v>0</v>
      </c>
      <c r="G193" s="58">
        <f t="shared" si="25"/>
        <v>0</v>
      </c>
      <c r="H193" s="58">
        <f t="shared" si="25"/>
        <v>0</v>
      </c>
      <c r="I193" s="58">
        <f t="shared" si="25"/>
        <v>0</v>
      </c>
      <c r="J193" s="58">
        <f t="shared" si="25"/>
        <v>0</v>
      </c>
      <c r="K193" s="58">
        <f t="shared" si="25"/>
        <v>0</v>
      </c>
      <c r="L193" s="58">
        <f t="shared" si="25"/>
        <v>517400</v>
      </c>
      <c r="M193" s="58">
        <f t="shared" si="25"/>
        <v>0</v>
      </c>
      <c r="N193" s="58">
        <f t="shared" si="25"/>
        <v>744632544</v>
      </c>
      <c r="O193" s="58">
        <f t="shared" si="25"/>
        <v>0</v>
      </c>
      <c r="P193" s="58">
        <f t="shared" si="25"/>
        <v>0</v>
      </c>
      <c r="Q193" s="59">
        <f t="shared" si="25"/>
        <v>745149944</v>
      </c>
    </row>
    <row r="194" spans="2:17" outlineLevel="2" x14ac:dyDescent="0.25">
      <c r="B194" s="40" t="s">
        <v>67</v>
      </c>
      <c r="C194" s="95">
        <v>860045904</v>
      </c>
      <c r="D194" s="41" t="s">
        <v>236</v>
      </c>
      <c r="E194" s="42">
        <v>5</v>
      </c>
      <c r="F194" s="42">
        <v>0</v>
      </c>
      <c r="G194" s="42">
        <v>0</v>
      </c>
      <c r="H194" s="42">
        <f t="shared" si="16"/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215118087</v>
      </c>
      <c r="O194" s="42">
        <v>0</v>
      </c>
      <c r="P194" s="42">
        <v>0</v>
      </c>
      <c r="Q194" s="43">
        <f t="shared" si="23"/>
        <v>215118087</v>
      </c>
    </row>
    <row r="195" spans="2:17" outlineLevel="2" x14ac:dyDescent="0.25">
      <c r="B195" s="40" t="s">
        <v>37</v>
      </c>
      <c r="C195" s="95">
        <v>800140949</v>
      </c>
      <c r="D195" s="41" t="s">
        <v>237</v>
      </c>
      <c r="E195" s="42">
        <v>8025</v>
      </c>
      <c r="F195" s="42">
        <v>0</v>
      </c>
      <c r="G195" s="42">
        <v>0</v>
      </c>
      <c r="H195" s="42">
        <f t="shared" si="16"/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10514312199.67</v>
      </c>
      <c r="O195" s="42">
        <v>0</v>
      </c>
      <c r="P195" s="42">
        <v>-148492488.25000003</v>
      </c>
      <c r="Q195" s="43">
        <f t="shared" si="23"/>
        <v>10365819711.42</v>
      </c>
    </row>
    <row r="196" spans="2:17" outlineLevel="2" x14ac:dyDescent="0.25">
      <c r="B196" s="40" t="s">
        <v>37</v>
      </c>
      <c r="C196" s="95">
        <v>800250119</v>
      </c>
      <c r="D196" s="41" t="s">
        <v>238</v>
      </c>
      <c r="E196" s="42">
        <v>717</v>
      </c>
      <c r="F196" s="42">
        <v>0</v>
      </c>
      <c r="G196" s="42">
        <v>0</v>
      </c>
      <c r="H196" s="42">
        <f t="shared" si="16"/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586320013.97000015</v>
      </c>
      <c r="O196" s="42">
        <v>0</v>
      </c>
      <c r="P196" s="42">
        <v>-5164412.34</v>
      </c>
      <c r="Q196" s="43">
        <f t="shared" si="23"/>
        <v>581155601.63000011</v>
      </c>
    </row>
    <row r="197" spans="2:17" outlineLevel="2" x14ac:dyDescent="0.25">
      <c r="B197" s="40" t="s">
        <v>37</v>
      </c>
      <c r="C197" s="95">
        <v>804002105</v>
      </c>
      <c r="D197" s="41" t="s">
        <v>239</v>
      </c>
      <c r="E197" s="42">
        <v>185</v>
      </c>
      <c r="F197" s="42">
        <v>0</v>
      </c>
      <c r="G197" s="42">
        <v>0</v>
      </c>
      <c r="H197" s="42">
        <f t="shared" si="16"/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55547344</v>
      </c>
      <c r="O197" s="42">
        <v>0</v>
      </c>
      <c r="P197" s="42">
        <v>0</v>
      </c>
      <c r="Q197" s="43">
        <f t="shared" si="23"/>
        <v>55547344</v>
      </c>
    </row>
    <row r="198" spans="2:17" outlineLevel="2" x14ac:dyDescent="0.25">
      <c r="B198" s="40" t="s">
        <v>37</v>
      </c>
      <c r="C198" s="95">
        <v>805000427</v>
      </c>
      <c r="D198" s="41" t="s">
        <v>240</v>
      </c>
      <c r="E198" s="42">
        <v>6242</v>
      </c>
      <c r="F198" s="42">
        <v>0</v>
      </c>
      <c r="G198" s="42">
        <v>0</v>
      </c>
      <c r="H198" s="42">
        <f t="shared" si="16"/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42">
        <v>2682143612.7799997</v>
      </c>
      <c r="O198" s="42">
        <v>0</v>
      </c>
      <c r="P198" s="42">
        <v>0</v>
      </c>
      <c r="Q198" s="43">
        <f t="shared" si="23"/>
        <v>2682143612.7799997</v>
      </c>
    </row>
    <row r="199" spans="2:17" outlineLevel="2" x14ac:dyDescent="0.25">
      <c r="B199" s="40" t="s">
        <v>37</v>
      </c>
      <c r="C199" s="95">
        <v>811004055</v>
      </c>
      <c r="D199" s="41" t="s">
        <v>241</v>
      </c>
      <c r="E199" s="42">
        <v>2</v>
      </c>
      <c r="F199" s="42">
        <v>0</v>
      </c>
      <c r="G199" s="42">
        <v>0</v>
      </c>
      <c r="H199" s="42">
        <f t="shared" si="16"/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238355</v>
      </c>
      <c r="O199" s="42">
        <v>0</v>
      </c>
      <c r="P199" s="42">
        <v>0</v>
      </c>
      <c r="Q199" s="43">
        <f t="shared" si="23"/>
        <v>238355</v>
      </c>
    </row>
    <row r="200" spans="2:17" outlineLevel="2" x14ac:dyDescent="0.25">
      <c r="B200" s="40" t="s">
        <v>37</v>
      </c>
      <c r="C200" s="95">
        <v>818000140</v>
      </c>
      <c r="D200" s="41" t="s">
        <v>242</v>
      </c>
      <c r="E200" s="42">
        <v>57</v>
      </c>
      <c r="F200" s="42">
        <v>0</v>
      </c>
      <c r="G200" s="42">
        <v>0</v>
      </c>
      <c r="H200" s="42">
        <f t="shared" si="16"/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37115410</v>
      </c>
      <c r="O200" s="42">
        <v>0</v>
      </c>
      <c r="P200" s="42">
        <v>0</v>
      </c>
      <c r="Q200" s="43">
        <f t="shared" si="23"/>
        <v>37115410</v>
      </c>
    </row>
    <row r="201" spans="2:17" outlineLevel="2" x14ac:dyDescent="0.25">
      <c r="B201" s="40" t="s">
        <v>37</v>
      </c>
      <c r="C201" s="95">
        <v>830009783</v>
      </c>
      <c r="D201" s="41" t="s">
        <v>243</v>
      </c>
      <c r="E201" s="42">
        <v>11834</v>
      </c>
      <c r="F201" s="42">
        <v>0</v>
      </c>
      <c r="G201" s="42">
        <v>0</v>
      </c>
      <c r="H201" s="42">
        <f t="shared" si="16"/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6682091773.3500271</v>
      </c>
      <c r="O201" s="42">
        <v>0</v>
      </c>
      <c r="P201" s="42">
        <v>0</v>
      </c>
      <c r="Q201" s="43">
        <f t="shared" si="23"/>
        <v>6682091773.3500271</v>
      </c>
    </row>
    <row r="202" spans="2:17" outlineLevel="2" x14ac:dyDescent="0.25">
      <c r="B202" s="40" t="s">
        <v>37</v>
      </c>
      <c r="C202" s="95">
        <v>830074184</v>
      </c>
      <c r="D202" s="41" t="s">
        <v>244</v>
      </c>
      <c r="E202" s="42">
        <v>893</v>
      </c>
      <c r="F202" s="42">
        <v>0</v>
      </c>
      <c r="G202" s="42">
        <v>0</v>
      </c>
      <c r="H202" s="42">
        <f t="shared" si="16"/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710714896.61999989</v>
      </c>
      <c r="O202" s="42">
        <v>0</v>
      </c>
      <c r="P202" s="42">
        <v>0</v>
      </c>
      <c r="Q202" s="43">
        <f t="shared" si="23"/>
        <v>710714896.61999989</v>
      </c>
    </row>
    <row r="203" spans="2:17" outlineLevel="2" x14ac:dyDescent="0.25">
      <c r="B203" s="40" t="s">
        <v>37</v>
      </c>
      <c r="C203" s="95">
        <v>832000760</v>
      </c>
      <c r="D203" s="41" t="s">
        <v>245</v>
      </c>
      <c r="E203" s="42">
        <v>9</v>
      </c>
      <c r="F203" s="42">
        <v>0</v>
      </c>
      <c r="G203" s="42">
        <v>0</v>
      </c>
      <c r="H203" s="42">
        <f t="shared" si="16"/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11323117</v>
      </c>
      <c r="O203" s="42">
        <v>0</v>
      </c>
      <c r="P203" s="42">
        <v>0</v>
      </c>
      <c r="Q203" s="43">
        <f t="shared" si="23"/>
        <v>11323117</v>
      </c>
    </row>
    <row r="204" spans="2:17" outlineLevel="2" x14ac:dyDescent="0.25">
      <c r="B204" s="40" t="s">
        <v>37</v>
      </c>
      <c r="C204" s="95">
        <v>860045904</v>
      </c>
      <c r="D204" s="41" t="s">
        <v>236</v>
      </c>
      <c r="E204" s="42">
        <v>520</v>
      </c>
      <c r="F204" s="42">
        <v>0</v>
      </c>
      <c r="G204" s="42">
        <v>0</v>
      </c>
      <c r="H204" s="42">
        <f t="shared" si="16"/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330861977.45000005</v>
      </c>
      <c r="O204" s="42">
        <v>0</v>
      </c>
      <c r="P204" s="42">
        <v>0</v>
      </c>
      <c r="Q204" s="43">
        <f>SUM(H204:P204)</f>
        <v>330861977.45000005</v>
      </c>
    </row>
    <row r="205" spans="2:17" outlineLevel="2" x14ac:dyDescent="0.25">
      <c r="B205" s="40" t="s">
        <v>37</v>
      </c>
      <c r="C205" s="95">
        <v>891180008</v>
      </c>
      <c r="D205" s="41" t="s">
        <v>246</v>
      </c>
      <c r="E205" s="42">
        <v>5</v>
      </c>
      <c r="F205" s="42">
        <v>0</v>
      </c>
      <c r="G205" s="42">
        <v>0</v>
      </c>
      <c r="H205" s="42">
        <f t="shared" si="16"/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4102258</v>
      </c>
      <c r="O205" s="42">
        <v>0</v>
      </c>
      <c r="P205" s="42">
        <v>-4032688</v>
      </c>
      <c r="Q205" s="43">
        <f>SUM(H205:P205)</f>
        <v>69570</v>
      </c>
    </row>
    <row r="206" spans="2:17" outlineLevel="2" x14ac:dyDescent="0.25">
      <c r="B206" s="40" t="s">
        <v>37</v>
      </c>
      <c r="C206" s="95">
        <v>891280008</v>
      </c>
      <c r="D206" s="41" t="s">
        <v>247</v>
      </c>
      <c r="E206" s="42">
        <v>3</v>
      </c>
      <c r="F206" s="42">
        <v>0</v>
      </c>
      <c r="G206" s="42">
        <v>0</v>
      </c>
      <c r="H206" s="42">
        <f t="shared" si="16"/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405150</v>
      </c>
      <c r="O206" s="42">
        <v>0</v>
      </c>
      <c r="P206" s="42">
        <v>-355233</v>
      </c>
      <c r="Q206" s="43">
        <f>SUM(H206:P206)</f>
        <v>49917</v>
      </c>
    </row>
    <row r="207" spans="2:17" outlineLevel="2" x14ac:dyDescent="0.25">
      <c r="B207" s="40" t="s">
        <v>37</v>
      </c>
      <c r="C207" s="95">
        <v>899999026</v>
      </c>
      <c r="D207" s="41" t="s">
        <v>248</v>
      </c>
      <c r="E207" s="42">
        <v>250</v>
      </c>
      <c r="F207" s="42">
        <v>0</v>
      </c>
      <c r="G207" s="42">
        <v>0</v>
      </c>
      <c r="H207" s="42">
        <f>+F207+G207</f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467270745.03999996</v>
      </c>
      <c r="O207" s="42">
        <v>0</v>
      </c>
      <c r="P207" s="42">
        <v>-19746868.330000002</v>
      </c>
      <c r="Q207" s="43">
        <f>SUM(H207:P207)</f>
        <v>447523876.70999998</v>
      </c>
    </row>
    <row r="208" spans="2:17" outlineLevel="2" x14ac:dyDescent="0.25">
      <c r="B208" s="40" t="s">
        <v>37</v>
      </c>
      <c r="C208" s="95">
        <v>899999107</v>
      </c>
      <c r="D208" s="41" t="s">
        <v>249</v>
      </c>
      <c r="E208" s="42">
        <v>917</v>
      </c>
      <c r="F208" s="42">
        <v>0</v>
      </c>
      <c r="G208" s="42">
        <v>0</v>
      </c>
      <c r="H208" s="42">
        <f>+F208+G208</f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475120612.26999998</v>
      </c>
      <c r="O208" s="42">
        <v>0</v>
      </c>
      <c r="P208" s="42">
        <v>0</v>
      </c>
      <c r="Q208" s="43">
        <f t="shared" ref="Q208:Q245" si="26">SUM(H208:P208)</f>
        <v>475120612.26999998</v>
      </c>
    </row>
    <row r="209" spans="2:17" outlineLevel="2" x14ac:dyDescent="0.25">
      <c r="B209" s="40" t="s">
        <v>37</v>
      </c>
      <c r="C209" s="95">
        <v>901093846</v>
      </c>
      <c r="D209" s="41" t="s">
        <v>250</v>
      </c>
      <c r="E209" s="42">
        <v>66</v>
      </c>
      <c r="F209" s="42">
        <v>0</v>
      </c>
      <c r="G209" s="42">
        <v>0</v>
      </c>
      <c r="H209" s="42">
        <f t="shared" si="16"/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104982555</v>
      </c>
      <c r="O209" s="42">
        <v>0</v>
      </c>
      <c r="P209" s="42">
        <v>0</v>
      </c>
      <c r="Q209" s="43">
        <f t="shared" si="26"/>
        <v>104982555</v>
      </c>
    </row>
    <row r="210" spans="2:17" outlineLevel="2" x14ac:dyDescent="0.25">
      <c r="B210" s="40" t="s">
        <v>37</v>
      </c>
      <c r="C210" s="95">
        <v>901097473</v>
      </c>
      <c r="D210" s="41" t="s">
        <v>251</v>
      </c>
      <c r="E210" s="42">
        <v>4277</v>
      </c>
      <c r="F210" s="42">
        <v>0</v>
      </c>
      <c r="G210" s="42">
        <v>0</v>
      </c>
      <c r="H210" s="42">
        <f t="shared" si="16"/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4539611919.5900002</v>
      </c>
      <c r="O210" s="42">
        <v>0</v>
      </c>
      <c r="P210" s="42">
        <v>-139208</v>
      </c>
      <c r="Q210" s="43">
        <f t="shared" si="26"/>
        <v>4539472711.5900002</v>
      </c>
    </row>
    <row r="211" spans="2:17" outlineLevel="2" x14ac:dyDescent="0.25">
      <c r="B211" s="40" t="s">
        <v>39</v>
      </c>
      <c r="C211" s="95">
        <v>800149499</v>
      </c>
      <c r="D211" s="41" t="s">
        <v>252</v>
      </c>
      <c r="E211" s="42">
        <v>68</v>
      </c>
      <c r="F211" s="42">
        <v>0</v>
      </c>
      <c r="G211" s="42">
        <v>0</v>
      </c>
      <c r="H211" s="42">
        <f t="shared" si="16"/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62515906</v>
      </c>
      <c r="O211" s="42">
        <v>0</v>
      </c>
      <c r="P211" s="42">
        <v>0</v>
      </c>
      <c r="Q211" s="43">
        <f t="shared" si="26"/>
        <v>62515906</v>
      </c>
    </row>
    <row r="212" spans="2:17" outlineLevel="2" x14ac:dyDescent="0.25">
      <c r="B212" s="40" t="s">
        <v>36</v>
      </c>
      <c r="C212" s="95">
        <v>800140949</v>
      </c>
      <c r="D212" s="41" t="s">
        <v>237</v>
      </c>
      <c r="E212" s="42">
        <v>2550</v>
      </c>
      <c r="F212" s="42">
        <v>0</v>
      </c>
      <c r="G212" s="42">
        <v>0</v>
      </c>
      <c r="H212" s="42">
        <f t="shared" si="16"/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3052289685.8299999</v>
      </c>
      <c r="O212" s="42">
        <v>0</v>
      </c>
      <c r="P212" s="42">
        <v>0</v>
      </c>
      <c r="Q212" s="43">
        <f t="shared" si="26"/>
        <v>3052289685.8299999</v>
      </c>
    </row>
    <row r="213" spans="2:17" outlineLevel="2" x14ac:dyDescent="0.25">
      <c r="B213" s="40" t="s">
        <v>36</v>
      </c>
      <c r="C213" s="95">
        <v>804002105</v>
      </c>
      <c r="D213" s="41" t="s">
        <v>239</v>
      </c>
      <c r="E213" s="42">
        <v>2478</v>
      </c>
      <c r="F213" s="42">
        <v>0</v>
      </c>
      <c r="G213" s="42">
        <v>0</v>
      </c>
      <c r="H213" s="42">
        <f t="shared" ref="H213:H281" si="27">+F213+G213</f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1985064497.7299995</v>
      </c>
      <c r="O213" s="42">
        <v>0</v>
      </c>
      <c r="P213" s="42">
        <v>0</v>
      </c>
      <c r="Q213" s="43">
        <f t="shared" si="26"/>
        <v>1985064497.7299995</v>
      </c>
    </row>
    <row r="214" spans="2:17" outlineLevel="2" x14ac:dyDescent="0.25">
      <c r="B214" s="40" t="s">
        <v>36</v>
      </c>
      <c r="C214" s="95">
        <v>805000427</v>
      </c>
      <c r="D214" s="41" t="s">
        <v>240</v>
      </c>
      <c r="E214" s="42">
        <v>927</v>
      </c>
      <c r="F214" s="42">
        <v>0</v>
      </c>
      <c r="G214" s="42">
        <v>0</v>
      </c>
      <c r="H214" s="42">
        <f t="shared" si="27"/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393531080.88</v>
      </c>
      <c r="O214" s="42">
        <v>0</v>
      </c>
      <c r="P214" s="42">
        <v>0</v>
      </c>
      <c r="Q214" s="43">
        <f t="shared" si="26"/>
        <v>393531080.88</v>
      </c>
    </row>
    <row r="215" spans="2:17" outlineLevel="2" x14ac:dyDescent="0.25">
      <c r="B215" s="40" t="s">
        <v>36</v>
      </c>
      <c r="C215" s="95">
        <v>811004055</v>
      </c>
      <c r="D215" s="41" t="s">
        <v>241</v>
      </c>
      <c r="E215" s="42">
        <v>3284</v>
      </c>
      <c r="F215" s="42">
        <v>0</v>
      </c>
      <c r="G215" s="42">
        <v>0</v>
      </c>
      <c r="H215" s="42">
        <f t="shared" si="27"/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2983106202</v>
      </c>
      <c r="O215" s="42">
        <v>0</v>
      </c>
      <c r="P215" s="42">
        <v>0</v>
      </c>
      <c r="Q215" s="43">
        <f t="shared" si="26"/>
        <v>2983106202</v>
      </c>
    </row>
    <row r="216" spans="2:17" outlineLevel="2" x14ac:dyDescent="0.25">
      <c r="B216" s="40" t="s">
        <v>36</v>
      </c>
      <c r="C216" s="95">
        <v>818000140</v>
      </c>
      <c r="D216" s="41" t="s">
        <v>242</v>
      </c>
      <c r="E216" s="42">
        <v>1253</v>
      </c>
      <c r="F216" s="42">
        <v>0</v>
      </c>
      <c r="G216" s="42">
        <v>0</v>
      </c>
      <c r="H216" s="42">
        <f t="shared" si="27"/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1441579409</v>
      </c>
      <c r="O216" s="42">
        <v>0</v>
      </c>
      <c r="P216" s="42">
        <v>0</v>
      </c>
      <c r="Q216" s="43">
        <f t="shared" si="26"/>
        <v>1441579409</v>
      </c>
    </row>
    <row r="217" spans="2:17" outlineLevel="2" x14ac:dyDescent="0.25">
      <c r="B217" s="40" t="s">
        <v>36</v>
      </c>
      <c r="C217" s="95">
        <v>830009783</v>
      </c>
      <c r="D217" s="41" t="s">
        <v>243</v>
      </c>
      <c r="E217" s="42">
        <v>1554</v>
      </c>
      <c r="F217" s="42">
        <v>0</v>
      </c>
      <c r="G217" s="42">
        <v>0</v>
      </c>
      <c r="H217" s="42">
        <f t="shared" si="27"/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967425814.62999856</v>
      </c>
      <c r="O217" s="42">
        <v>0</v>
      </c>
      <c r="P217" s="42">
        <v>0</v>
      </c>
      <c r="Q217" s="43">
        <f t="shared" si="26"/>
        <v>967425814.62999856</v>
      </c>
    </row>
    <row r="218" spans="2:17" outlineLevel="2" x14ac:dyDescent="0.25">
      <c r="B218" s="40" t="s">
        <v>36</v>
      </c>
      <c r="C218" s="95">
        <v>830074184</v>
      </c>
      <c r="D218" s="41" t="s">
        <v>244</v>
      </c>
      <c r="E218" s="42">
        <v>3114</v>
      </c>
      <c r="F218" s="42">
        <v>0</v>
      </c>
      <c r="G218" s="42">
        <v>0</v>
      </c>
      <c r="H218" s="42">
        <f t="shared" si="27"/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6359840363.8600006</v>
      </c>
      <c r="O218" s="42">
        <v>0</v>
      </c>
      <c r="P218" s="42">
        <v>0</v>
      </c>
      <c r="Q218" s="43">
        <f t="shared" si="26"/>
        <v>6359840363.8600006</v>
      </c>
    </row>
    <row r="219" spans="2:17" outlineLevel="2" x14ac:dyDescent="0.25">
      <c r="B219" s="40" t="s">
        <v>36</v>
      </c>
      <c r="C219" s="95">
        <v>832000760</v>
      </c>
      <c r="D219" s="41" t="s">
        <v>245</v>
      </c>
      <c r="E219" s="42">
        <v>529</v>
      </c>
      <c r="F219" s="42">
        <v>0</v>
      </c>
      <c r="G219" s="42">
        <v>0</v>
      </c>
      <c r="H219" s="42">
        <f t="shared" si="27"/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1094815092.4000001</v>
      </c>
      <c r="O219" s="42">
        <v>0</v>
      </c>
      <c r="P219" s="42">
        <v>0</v>
      </c>
      <c r="Q219" s="43">
        <f t="shared" si="26"/>
        <v>1094815092.4000001</v>
      </c>
    </row>
    <row r="220" spans="2:17" outlineLevel="2" x14ac:dyDescent="0.25">
      <c r="B220" s="40" t="s">
        <v>36</v>
      </c>
      <c r="C220" s="95">
        <v>860045904</v>
      </c>
      <c r="D220" s="41" t="s">
        <v>236</v>
      </c>
      <c r="E220" s="42">
        <v>44706</v>
      </c>
      <c r="F220" s="42">
        <v>0</v>
      </c>
      <c r="G220" s="42">
        <v>0</v>
      </c>
      <c r="H220" s="42">
        <f t="shared" si="27"/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20089049154.76001</v>
      </c>
      <c r="O220" s="42">
        <v>0</v>
      </c>
      <c r="P220" s="42">
        <v>0</v>
      </c>
      <c r="Q220" s="43">
        <f t="shared" si="26"/>
        <v>20089049154.76001</v>
      </c>
    </row>
    <row r="221" spans="2:17" outlineLevel="2" x14ac:dyDescent="0.25">
      <c r="B221" s="40" t="s">
        <v>36</v>
      </c>
      <c r="C221" s="95">
        <v>890480110</v>
      </c>
      <c r="D221" s="41" t="s">
        <v>253</v>
      </c>
      <c r="E221" s="42">
        <v>235</v>
      </c>
      <c r="F221" s="42">
        <v>0</v>
      </c>
      <c r="G221" s="42">
        <v>0</v>
      </c>
      <c r="H221" s="42">
        <f t="shared" si="27"/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298159103</v>
      </c>
      <c r="O221" s="42">
        <v>0</v>
      </c>
      <c r="P221" s="42">
        <v>0</v>
      </c>
      <c r="Q221" s="43">
        <f t="shared" si="26"/>
        <v>298159103</v>
      </c>
    </row>
    <row r="222" spans="2:17" outlineLevel="2" x14ac:dyDescent="0.25">
      <c r="B222" s="40" t="s">
        <v>36</v>
      </c>
      <c r="C222" s="95">
        <v>890900841</v>
      </c>
      <c r="D222" s="41" t="s">
        <v>254</v>
      </c>
      <c r="E222" s="42">
        <v>50</v>
      </c>
      <c r="F222" s="42">
        <v>0</v>
      </c>
      <c r="G222" s="42">
        <v>0</v>
      </c>
      <c r="H222" s="42">
        <f t="shared" si="27"/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41913159</v>
      </c>
      <c r="O222" s="42">
        <v>0</v>
      </c>
      <c r="P222" s="42">
        <v>0</v>
      </c>
      <c r="Q222" s="43">
        <f t="shared" si="26"/>
        <v>41913159</v>
      </c>
    </row>
    <row r="223" spans="2:17" outlineLevel="2" x14ac:dyDescent="0.25">
      <c r="B223" s="40" t="s">
        <v>36</v>
      </c>
      <c r="C223" s="95">
        <v>891180008</v>
      </c>
      <c r="D223" s="41" t="s">
        <v>246</v>
      </c>
      <c r="E223" s="42">
        <v>544</v>
      </c>
      <c r="F223" s="42">
        <v>0</v>
      </c>
      <c r="G223" s="42">
        <v>0</v>
      </c>
      <c r="H223" s="42">
        <f t="shared" si="27"/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738950602.60000002</v>
      </c>
      <c r="O223" s="42">
        <v>0</v>
      </c>
      <c r="P223" s="42">
        <v>-2697761</v>
      </c>
      <c r="Q223" s="43">
        <f t="shared" si="26"/>
        <v>736252841.60000002</v>
      </c>
    </row>
    <row r="224" spans="2:17" outlineLevel="2" x14ac:dyDescent="0.25">
      <c r="B224" s="40" t="s">
        <v>36</v>
      </c>
      <c r="C224" s="95">
        <v>891280008</v>
      </c>
      <c r="D224" s="41" t="s">
        <v>247</v>
      </c>
      <c r="E224" s="42">
        <v>210</v>
      </c>
      <c r="F224" s="42">
        <v>0</v>
      </c>
      <c r="G224" s="42">
        <v>0</v>
      </c>
      <c r="H224" s="42">
        <f t="shared" si="27"/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83608224</v>
      </c>
      <c r="O224" s="42">
        <v>0</v>
      </c>
      <c r="P224" s="42">
        <v>0</v>
      </c>
      <c r="Q224" s="43">
        <f t="shared" si="26"/>
        <v>83608224</v>
      </c>
    </row>
    <row r="225" spans="2:17" outlineLevel="2" x14ac:dyDescent="0.25">
      <c r="B225" s="40" t="s">
        <v>36</v>
      </c>
      <c r="C225" s="95">
        <v>892115006</v>
      </c>
      <c r="D225" s="41" t="s">
        <v>255</v>
      </c>
      <c r="E225" s="42">
        <v>107</v>
      </c>
      <c r="F225" s="42">
        <v>0</v>
      </c>
      <c r="G225" s="42">
        <v>0</v>
      </c>
      <c r="H225" s="42">
        <f t="shared" si="27"/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65306571</v>
      </c>
      <c r="O225" s="42">
        <v>0</v>
      </c>
      <c r="P225" s="42">
        <v>0</v>
      </c>
      <c r="Q225" s="43">
        <f t="shared" si="26"/>
        <v>65306571</v>
      </c>
    </row>
    <row r="226" spans="2:17" outlineLevel="2" x14ac:dyDescent="0.25">
      <c r="B226" s="40" t="s">
        <v>36</v>
      </c>
      <c r="C226" s="95">
        <v>892200015</v>
      </c>
      <c r="D226" s="41" t="s">
        <v>256</v>
      </c>
      <c r="E226" s="42">
        <v>137</v>
      </c>
      <c r="F226" s="42">
        <v>0</v>
      </c>
      <c r="G226" s="42">
        <v>0</v>
      </c>
      <c r="H226" s="42">
        <f t="shared" si="27"/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62253533</v>
      </c>
      <c r="O226" s="42">
        <v>0</v>
      </c>
      <c r="P226" s="42">
        <v>0</v>
      </c>
      <c r="Q226" s="43">
        <f t="shared" si="26"/>
        <v>62253533</v>
      </c>
    </row>
    <row r="227" spans="2:17" outlineLevel="2" x14ac:dyDescent="0.25">
      <c r="B227" s="40" t="s">
        <v>36</v>
      </c>
      <c r="C227" s="95">
        <v>899999026</v>
      </c>
      <c r="D227" s="41" t="s">
        <v>248</v>
      </c>
      <c r="E227" s="42">
        <v>510</v>
      </c>
      <c r="F227" s="42">
        <v>0</v>
      </c>
      <c r="G227" s="42">
        <v>0</v>
      </c>
      <c r="H227" s="42">
        <f t="shared" si="27"/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269006704.51999998</v>
      </c>
      <c r="O227" s="42">
        <v>0</v>
      </c>
      <c r="P227" s="42">
        <v>0</v>
      </c>
      <c r="Q227" s="43">
        <f t="shared" si="26"/>
        <v>269006704.51999998</v>
      </c>
    </row>
    <row r="228" spans="2:17" outlineLevel="2" x14ac:dyDescent="0.25">
      <c r="B228" s="40" t="s">
        <v>36</v>
      </c>
      <c r="C228" s="95">
        <v>899999107</v>
      </c>
      <c r="D228" s="41" t="s">
        <v>249</v>
      </c>
      <c r="E228" s="42">
        <v>2016</v>
      </c>
      <c r="F228" s="42">
        <v>0</v>
      </c>
      <c r="G228" s="42">
        <v>0</v>
      </c>
      <c r="H228" s="42">
        <f t="shared" si="27"/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5089304621.3000002</v>
      </c>
      <c r="O228" s="42">
        <v>0</v>
      </c>
      <c r="P228" s="42">
        <v>0</v>
      </c>
      <c r="Q228" s="43">
        <f t="shared" si="26"/>
        <v>5089304621.3000002</v>
      </c>
    </row>
    <row r="229" spans="2:17" outlineLevel="2" x14ac:dyDescent="0.25">
      <c r="B229" s="40" t="s">
        <v>36</v>
      </c>
      <c r="C229" s="95">
        <v>900048962</v>
      </c>
      <c r="D229" s="41" t="s">
        <v>257</v>
      </c>
      <c r="E229" s="42">
        <v>46</v>
      </c>
      <c r="F229" s="42">
        <v>0</v>
      </c>
      <c r="G229" s="42">
        <v>0</v>
      </c>
      <c r="H229" s="42">
        <f t="shared" si="27"/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58693365</v>
      </c>
      <c r="O229" s="42">
        <v>0</v>
      </c>
      <c r="P229" s="42">
        <v>0</v>
      </c>
      <c r="Q229" s="43">
        <f t="shared" si="26"/>
        <v>58693365</v>
      </c>
    </row>
    <row r="230" spans="2:17" outlineLevel="2" x14ac:dyDescent="0.25">
      <c r="B230" s="40" t="s">
        <v>36</v>
      </c>
      <c r="C230" s="95">
        <v>901093846</v>
      </c>
      <c r="D230" s="41" t="s">
        <v>250</v>
      </c>
      <c r="E230" s="42">
        <v>1246</v>
      </c>
      <c r="F230" s="42">
        <v>0</v>
      </c>
      <c r="G230" s="42">
        <v>0</v>
      </c>
      <c r="H230" s="42">
        <f t="shared" si="27"/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2393650981.2999997</v>
      </c>
      <c r="O230" s="42">
        <v>0</v>
      </c>
      <c r="P230" s="42">
        <v>0</v>
      </c>
      <c r="Q230" s="43">
        <f t="shared" si="26"/>
        <v>2393650981.2999997</v>
      </c>
    </row>
    <row r="231" spans="2:17" ht="12" outlineLevel="2" thickBot="1" x14ac:dyDescent="0.3">
      <c r="B231" s="40" t="s">
        <v>36</v>
      </c>
      <c r="C231" s="95">
        <v>901097473</v>
      </c>
      <c r="D231" s="41" t="s">
        <v>251</v>
      </c>
      <c r="E231" s="42">
        <v>3230</v>
      </c>
      <c r="F231" s="42">
        <v>0</v>
      </c>
      <c r="G231" s="42">
        <v>0</v>
      </c>
      <c r="H231" s="42">
        <f t="shared" si="27"/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5335304151.9099998</v>
      </c>
      <c r="O231" s="42">
        <v>0</v>
      </c>
      <c r="P231" s="42">
        <v>0</v>
      </c>
      <c r="Q231" s="43">
        <f t="shared" si="26"/>
        <v>5335304151.9099998</v>
      </c>
    </row>
    <row r="232" spans="2:17" ht="12" outlineLevel="1" thickBot="1" x14ac:dyDescent="0.3">
      <c r="B232" s="48" t="s">
        <v>519</v>
      </c>
      <c r="C232" s="97"/>
      <c r="D232" s="57"/>
      <c r="E232" s="58">
        <f>SUBTOTAL(9,E194:E231)</f>
        <v>102801</v>
      </c>
      <c r="F232" s="58">
        <f t="shared" ref="F232:Q232" si="28">SUBTOTAL(9,F194:F231)</f>
        <v>0</v>
      </c>
      <c r="G232" s="58">
        <f t="shared" si="28"/>
        <v>0</v>
      </c>
      <c r="H232" s="58">
        <f t="shared" si="28"/>
        <v>0</v>
      </c>
      <c r="I232" s="58">
        <f t="shared" si="28"/>
        <v>0</v>
      </c>
      <c r="J232" s="58">
        <f t="shared" si="28"/>
        <v>0</v>
      </c>
      <c r="K232" s="58">
        <f t="shared" si="28"/>
        <v>0</v>
      </c>
      <c r="L232" s="58">
        <f t="shared" si="28"/>
        <v>0</v>
      </c>
      <c r="M232" s="58">
        <f t="shared" si="28"/>
        <v>0</v>
      </c>
      <c r="N232" s="58">
        <f t="shared" si="28"/>
        <v>80282648250.460037</v>
      </c>
      <c r="O232" s="58">
        <f t="shared" si="28"/>
        <v>0</v>
      </c>
      <c r="P232" s="58">
        <f t="shared" si="28"/>
        <v>-180628658.92000005</v>
      </c>
      <c r="Q232" s="58">
        <f t="shared" si="28"/>
        <v>80102019591.540039</v>
      </c>
    </row>
    <row r="233" spans="2:17" outlineLevel="2" x14ac:dyDescent="0.25">
      <c r="B233" s="40" t="s">
        <v>80</v>
      </c>
      <c r="C233" s="95">
        <v>900978341</v>
      </c>
      <c r="D233" s="41" t="s">
        <v>258</v>
      </c>
      <c r="E233" s="42">
        <v>2</v>
      </c>
      <c r="F233" s="42">
        <v>0</v>
      </c>
      <c r="G233" s="42">
        <v>858562</v>
      </c>
      <c r="H233" s="42">
        <f t="shared" si="27"/>
        <v>858562</v>
      </c>
      <c r="I233" s="42">
        <v>0</v>
      </c>
      <c r="J233" s="42">
        <v>876389481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3">
        <f t="shared" si="26"/>
        <v>877248043</v>
      </c>
    </row>
    <row r="234" spans="2:17" ht="12" outlineLevel="2" thickBot="1" x14ac:dyDescent="0.3">
      <c r="B234" s="40" t="s">
        <v>80</v>
      </c>
      <c r="C234" s="95">
        <v>901232414</v>
      </c>
      <c r="D234" s="41" t="s">
        <v>259</v>
      </c>
      <c r="E234" s="42">
        <v>0</v>
      </c>
      <c r="F234" s="42">
        <v>5896316</v>
      </c>
      <c r="G234" s="42">
        <v>0</v>
      </c>
      <c r="H234" s="42">
        <f t="shared" si="27"/>
        <v>5896316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3">
        <f t="shared" si="26"/>
        <v>5896316</v>
      </c>
    </row>
    <row r="235" spans="2:17" ht="12" outlineLevel="1" thickBot="1" x14ac:dyDescent="0.3">
      <c r="B235" s="48" t="s">
        <v>81</v>
      </c>
      <c r="C235" s="97"/>
      <c r="D235" s="57"/>
      <c r="E235" s="58">
        <f t="shared" ref="E235:Q235" si="29">SUBTOTAL(9,E233:E234)</f>
        <v>2</v>
      </c>
      <c r="F235" s="58">
        <f t="shared" si="29"/>
        <v>5896316</v>
      </c>
      <c r="G235" s="58">
        <f t="shared" si="29"/>
        <v>858562</v>
      </c>
      <c r="H235" s="58">
        <f t="shared" si="29"/>
        <v>6754878</v>
      </c>
      <c r="I235" s="58">
        <f t="shared" si="29"/>
        <v>0</v>
      </c>
      <c r="J235" s="58">
        <f t="shared" si="29"/>
        <v>876389481</v>
      </c>
      <c r="K235" s="58">
        <f t="shared" si="29"/>
        <v>0</v>
      </c>
      <c r="L235" s="58">
        <f t="shared" si="29"/>
        <v>0</v>
      </c>
      <c r="M235" s="58">
        <f t="shared" si="29"/>
        <v>0</v>
      </c>
      <c r="N235" s="58">
        <f t="shared" si="29"/>
        <v>0</v>
      </c>
      <c r="O235" s="58">
        <f t="shared" si="29"/>
        <v>0</v>
      </c>
      <c r="P235" s="58">
        <f t="shared" si="29"/>
        <v>0</v>
      </c>
      <c r="Q235" s="59">
        <f t="shared" si="29"/>
        <v>883144359</v>
      </c>
    </row>
    <row r="236" spans="2:17" ht="12" outlineLevel="2" thickBot="1" x14ac:dyDescent="0.3">
      <c r="B236" s="40" t="s">
        <v>40</v>
      </c>
      <c r="C236" s="95">
        <v>999999999</v>
      </c>
      <c r="D236" s="41" t="s">
        <v>40</v>
      </c>
      <c r="E236" s="42">
        <v>2458</v>
      </c>
      <c r="F236" s="42">
        <v>526876378.56999266</v>
      </c>
      <c r="G236" s="42">
        <v>0</v>
      </c>
      <c r="H236" s="42">
        <f t="shared" si="27"/>
        <v>526876378.56999266</v>
      </c>
      <c r="I236" s="42">
        <f>27206253+59100</f>
        <v>27265353</v>
      </c>
      <c r="J236" s="42">
        <v>37577466</v>
      </c>
      <c r="K236" s="42">
        <v>39774700</v>
      </c>
      <c r="L236" s="42">
        <v>115410200</v>
      </c>
      <c r="M236" s="42">
        <v>223947500</v>
      </c>
      <c r="N236" s="42">
        <v>1908679465</v>
      </c>
      <c r="O236" s="42">
        <v>0</v>
      </c>
      <c r="P236" s="42">
        <v>0</v>
      </c>
      <c r="Q236" s="43">
        <f t="shared" si="26"/>
        <v>2879531062.5699925</v>
      </c>
    </row>
    <row r="237" spans="2:17" ht="12" outlineLevel="1" thickBot="1" x14ac:dyDescent="0.3">
      <c r="B237" s="48" t="s">
        <v>54</v>
      </c>
      <c r="C237" s="97"/>
      <c r="D237" s="57"/>
      <c r="E237" s="58">
        <f t="shared" ref="E237:Q237" si="30">SUBTOTAL(9,E236:E236)</f>
        <v>2458</v>
      </c>
      <c r="F237" s="58">
        <f t="shared" si="30"/>
        <v>526876378.56999266</v>
      </c>
      <c r="G237" s="58">
        <f t="shared" si="30"/>
        <v>0</v>
      </c>
      <c r="H237" s="58">
        <f t="shared" si="30"/>
        <v>526876378.56999266</v>
      </c>
      <c r="I237" s="58">
        <f t="shared" si="30"/>
        <v>27265353</v>
      </c>
      <c r="J237" s="58">
        <f t="shared" si="30"/>
        <v>37577466</v>
      </c>
      <c r="K237" s="58">
        <f t="shared" si="30"/>
        <v>39774700</v>
      </c>
      <c r="L237" s="58">
        <f t="shared" si="30"/>
        <v>115410200</v>
      </c>
      <c r="M237" s="58">
        <f t="shared" si="30"/>
        <v>223947500</v>
      </c>
      <c r="N237" s="58">
        <f t="shared" si="30"/>
        <v>1908679465</v>
      </c>
      <c r="O237" s="58">
        <f t="shared" si="30"/>
        <v>0</v>
      </c>
      <c r="P237" s="58">
        <f t="shared" si="30"/>
        <v>0</v>
      </c>
      <c r="Q237" s="59">
        <f t="shared" si="30"/>
        <v>2879531062.5699925</v>
      </c>
    </row>
    <row r="238" spans="2:17" outlineLevel="2" x14ac:dyDescent="0.25">
      <c r="B238" s="40" t="s">
        <v>31</v>
      </c>
      <c r="C238" s="95">
        <v>860002183</v>
      </c>
      <c r="D238" s="41" t="s">
        <v>108</v>
      </c>
      <c r="E238" s="42">
        <v>3</v>
      </c>
      <c r="F238" s="42">
        <v>196198.99</v>
      </c>
      <c r="G238" s="42">
        <v>0</v>
      </c>
      <c r="H238" s="42">
        <f t="shared" si="27"/>
        <v>196198.99</v>
      </c>
      <c r="I238" s="42">
        <v>0</v>
      </c>
      <c r="J238" s="42">
        <v>0</v>
      </c>
      <c r="K238" s="42">
        <v>0</v>
      </c>
      <c r="L238" s="42">
        <v>0</v>
      </c>
      <c r="M238" s="42">
        <v>2113167</v>
      </c>
      <c r="N238" s="42">
        <v>2517819.2999999998</v>
      </c>
      <c r="O238" s="42">
        <v>0</v>
      </c>
      <c r="P238" s="42">
        <v>0</v>
      </c>
      <c r="Q238" s="43">
        <f t="shared" si="26"/>
        <v>4827185.29</v>
      </c>
    </row>
    <row r="239" spans="2:17" outlineLevel="2" x14ac:dyDescent="0.25">
      <c r="B239" s="40" t="s">
        <v>31</v>
      </c>
      <c r="C239" s="95">
        <v>860002503</v>
      </c>
      <c r="D239" s="41" t="s">
        <v>97</v>
      </c>
      <c r="E239" s="42">
        <v>2</v>
      </c>
      <c r="F239" s="42">
        <v>0</v>
      </c>
      <c r="G239" s="42">
        <v>0</v>
      </c>
      <c r="H239" s="42">
        <f t="shared" si="27"/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1432642</v>
      </c>
      <c r="O239" s="42">
        <v>0</v>
      </c>
      <c r="P239" s="42">
        <v>0</v>
      </c>
      <c r="Q239" s="43">
        <f t="shared" si="26"/>
        <v>1432642</v>
      </c>
    </row>
    <row r="240" spans="2:17" outlineLevel="2" x14ac:dyDescent="0.25">
      <c r="B240" s="40" t="s">
        <v>31</v>
      </c>
      <c r="C240" s="95">
        <v>860008645</v>
      </c>
      <c r="D240" s="41" t="s">
        <v>109</v>
      </c>
      <c r="E240" s="42">
        <v>1</v>
      </c>
      <c r="F240" s="42">
        <v>0</v>
      </c>
      <c r="G240" s="42">
        <v>0</v>
      </c>
      <c r="H240" s="42">
        <f t="shared" si="27"/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49400</v>
      </c>
      <c r="O240" s="42">
        <v>0</v>
      </c>
      <c r="P240" s="42">
        <v>0</v>
      </c>
      <c r="Q240" s="43">
        <f t="shared" si="26"/>
        <v>49400</v>
      </c>
    </row>
    <row r="241" spans="2:17" outlineLevel="2" x14ac:dyDescent="0.25">
      <c r="B241" s="40" t="s">
        <v>31</v>
      </c>
      <c r="C241" s="95">
        <v>860009174</v>
      </c>
      <c r="D241" s="41" t="s">
        <v>110</v>
      </c>
      <c r="E241" s="42">
        <v>51</v>
      </c>
      <c r="F241" s="42">
        <v>73313</v>
      </c>
      <c r="G241" s="42">
        <v>6773532</v>
      </c>
      <c r="H241" s="42">
        <f t="shared" si="27"/>
        <v>6846845</v>
      </c>
      <c r="I241" s="42">
        <v>2567576</v>
      </c>
      <c r="J241" s="42">
        <v>587043</v>
      </c>
      <c r="K241" s="42">
        <v>1370834</v>
      </c>
      <c r="L241" s="42">
        <v>7897354</v>
      </c>
      <c r="M241" s="42">
        <v>1887302</v>
      </c>
      <c r="N241" s="42">
        <v>0</v>
      </c>
      <c r="O241" s="42">
        <v>0</v>
      </c>
      <c r="P241" s="42">
        <v>0</v>
      </c>
      <c r="Q241" s="43">
        <f t="shared" si="26"/>
        <v>21156954</v>
      </c>
    </row>
    <row r="242" spans="2:17" outlineLevel="2" x14ac:dyDescent="0.25">
      <c r="B242" s="40" t="s">
        <v>31</v>
      </c>
      <c r="C242" s="95">
        <v>860009578</v>
      </c>
      <c r="D242" s="41" t="s">
        <v>98</v>
      </c>
      <c r="E242" s="42">
        <v>18</v>
      </c>
      <c r="F242" s="42">
        <v>0</v>
      </c>
      <c r="G242" s="42">
        <v>0</v>
      </c>
      <c r="H242" s="42">
        <f t="shared" si="27"/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12518053</v>
      </c>
      <c r="O242" s="42">
        <v>0</v>
      </c>
      <c r="P242" s="42">
        <v>0</v>
      </c>
      <c r="Q242" s="43">
        <f t="shared" si="26"/>
        <v>12518053</v>
      </c>
    </row>
    <row r="243" spans="2:17" outlineLevel="2" x14ac:dyDescent="0.25">
      <c r="B243" s="40" t="s">
        <v>31</v>
      </c>
      <c r="C243" s="95">
        <v>860011153</v>
      </c>
      <c r="D243" s="41" t="s">
        <v>111</v>
      </c>
      <c r="E243" s="42">
        <v>1</v>
      </c>
      <c r="F243" s="42">
        <v>0</v>
      </c>
      <c r="G243" s="42">
        <v>0</v>
      </c>
      <c r="H243" s="42">
        <f t="shared" si="27"/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6499837</v>
      </c>
      <c r="O243" s="42">
        <v>0</v>
      </c>
      <c r="P243" s="42">
        <v>0</v>
      </c>
      <c r="Q243" s="43">
        <f t="shared" si="26"/>
        <v>6499837</v>
      </c>
    </row>
    <row r="244" spans="2:17" outlineLevel="2" x14ac:dyDescent="0.25">
      <c r="B244" s="40" t="s">
        <v>31</v>
      </c>
      <c r="C244" s="95">
        <v>860026182</v>
      </c>
      <c r="D244" s="41" t="s">
        <v>260</v>
      </c>
      <c r="E244" s="42">
        <v>1</v>
      </c>
      <c r="F244" s="42">
        <v>0</v>
      </c>
      <c r="G244" s="42">
        <v>0</v>
      </c>
      <c r="H244" s="42">
        <f t="shared" si="27"/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3582000</v>
      </c>
      <c r="O244" s="42">
        <v>0</v>
      </c>
      <c r="P244" s="42">
        <v>0</v>
      </c>
      <c r="Q244" s="43">
        <f t="shared" si="26"/>
        <v>3582000</v>
      </c>
    </row>
    <row r="245" spans="2:17" outlineLevel="2" x14ac:dyDescent="0.25">
      <c r="B245" s="40" t="s">
        <v>31</v>
      </c>
      <c r="C245" s="95">
        <v>860037013</v>
      </c>
      <c r="D245" s="41" t="s">
        <v>100</v>
      </c>
      <c r="E245" s="42">
        <v>2</v>
      </c>
      <c r="F245" s="42">
        <v>0</v>
      </c>
      <c r="G245" s="42">
        <v>1882032</v>
      </c>
      <c r="H245" s="42">
        <f t="shared" si="27"/>
        <v>1882032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3">
        <f t="shared" si="26"/>
        <v>1882032</v>
      </c>
    </row>
    <row r="246" spans="2:17" outlineLevel="2" x14ac:dyDescent="0.25">
      <c r="B246" s="40" t="s">
        <v>31</v>
      </c>
      <c r="C246" s="95">
        <v>860524654</v>
      </c>
      <c r="D246" s="41" t="s">
        <v>102</v>
      </c>
      <c r="E246" s="42">
        <v>7</v>
      </c>
      <c r="F246" s="42">
        <v>0</v>
      </c>
      <c r="G246" s="42">
        <v>87468</v>
      </c>
      <c r="H246" s="42">
        <f t="shared" si="27"/>
        <v>87468</v>
      </c>
      <c r="I246" s="42">
        <v>0</v>
      </c>
      <c r="J246" s="42">
        <v>0</v>
      </c>
      <c r="K246" s="42">
        <v>69700</v>
      </c>
      <c r="L246" s="42">
        <v>888976</v>
      </c>
      <c r="M246" s="42">
        <v>1738767</v>
      </c>
      <c r="N246" s="42">
        <v>779912</v>
      </c>
      <c r="O246" s="42">
        <v>0</v>
      </c>
      <c r="P246" s="42">
        <v>0</v>
      </c>
      <c r="Q246" s="43">
        <f>SUM(H246:P246)</f>
        <v>3564823</v>
      </c>
    </row>
    <row r="247" spans="2:17" ht="12" outlineLevel="2" thickBot="1" x14ac:dyDescent="0.3">
      <c r="B247" s="40" t="s">
        <v>31</v>
      </c>
      <c r="C247" s="95">
        <v>890903407</v>
      </c>
      <c r="D247" s="41" t="s">
        <v>103</v>
      </c>
      <c r="E247" s="42">
        <v>1</v>
      </c>
      <c r="F247" s="42">
        <v>0</v>
      </c>
      <c r="G247" s="42">
        <v>0</v>
      </c>
      <c r="H247" s="42">
        <f t="shared" si="27"/>
        <v>0</v>
      </c>
      <c r="I247" s="42">
        <v>0</v>
      </c>
      <c r="J247" s="42">
        <v>0</v>
      </c>
      <c r="K247" s="42">
        <v>0</v>
      </c>
      <c r="L247" s="42">
        <v>0</v>
      </c>
      <c r="M247" s="42">
        <v>0</v>
      </c>
      <c r="N247" s="42">
        <v>6396891</v>
      </c>
      <c r="O247" s="42">
        <v>0</v>
      </c>
      <c r="P247" s="42">
        <v>0</v>
      </c>
      <c r="Q247" s="43">
        <f>SUM(H247:P247)</f>
        <v>6396891</v>
      </c>
    </row>
    <row r="248" spans="2:17" ht="12" outlineLevel="1" thickBot="1" x14ac:dyDescent="0.3">
      <c r="B248" s="48" t="s">
        <v>55</v>
      </c>
      <c r="C248" s="97"/>
      <c r="D248" s="57"/>
      <c r="E248" s="58">
        <f t="shared" ref="E248:Q248" si="31">SUBTOTAL(9,E238:E247)</f>
        <v>87</v>
      </c>
      <c r="F248" s="58">
        <f t="shared" si="31"/>
        <v>269511.99</v>
      </c>
      <c r="G248" s="58">
        <f t="shared" si="31"/>
        <v>8743032</v>
      </c>
      <c r="H248" s="58">
        <f t="shared" si="31"/>
        <v>9012543.9900000002</v>
      </c>
      <c r="I248" s="58">
        <f t="shared" si="31"/>
        <v>2567576</v>
      </c>
      <c r="J248" s="58">
        <f t="shared" si="31"/>
        <v>587043</v>
      </c>
      <c r="K248" s="58">
        <f t="shared" si="31"/>
        <v>1440534</v>
      </c>
      <c r="L248" s="58">
        <f t="shared" si="31"/>
        <v>8786330</v>
      </c>
      <c r="M248" s="58">
        <f t="shared" si="31"/>
        <v>5739236</v>
      </c>
      <c r="N248" s="58">
        <f t="shared" si="31"/>
        <v>33776554.299999997</v>
      </c>
      <c r="O248" s="58">
        <f t="shared" si="31"/>
        <v>0</v>
      </c>
      <c r="P248" s="58">
        <f t="shared" si="31"/>
        <v>0</v>
      </c>
      <c r="Q248" s="59">
        <f t="shared" si="31"/>
        <v>61909817.289999999</v>
      </c>
    </row>
    <row r="249" spans="2:17" outlineLevel="2" x14ac:dyDescent="0.25">
      <c r="B249" s="40" t="s">
        <v>32</v>
      </c>
      <c r="C249" s="95">
        <v>800140951</v>
      </c>
      <c r="D249" s="41" t="s">
        <v>261</v>
      </c>
      <c r="E249" s="42">
        <v>1</v>
      </c>
      <c r="F249" s="42">
        <v>0</v>
      </c>
      <c r="G249" s="42">
        <v>0</v>
      </c>
      <c r="H249" s="42">
        <f t="shared" si="27"/>
        <v>0</v>
      </c>
      <c r="I249" s="42">
        <v>0</v>
      </c>
      <c r="J249" s="42">
        <v>0</v>
      </c>
      <c r="K249" s="42">
        <v>0</v>
      </c>
      <c r="L249" s="42">
        <v>0</v>
      </c>
      <c r="M249" s="42">
        <v>0</v>
      </c>
      <c r="N249" s="42">
        <v>74255</v>
      </c>
      <c r="O249" s="42">
        <v>0</v>
      </c>
      <c r="P249" s="42">
        <v>0</v>
      </c>
      <c r="Q249" s="43">
        <f>SUM(H249:P249)</f>
        <v>74255</v>
      </c>
    </row>
    <row r="250" spans="2:17" outlineLevel="2" x14ac:dyDescent="0.25">
      <c r="B250" s="40" t="s">
        <v>32</v>
      </c>
      <c r="C250" s="95">
        <v>800215546</v>
      </c>
      <c r="D250" s="41" t="s">
        <v>262</v>
      </c>
      <c r="E250" s="42">
        <v>967</v>
      </c>
      <c r="F250" s="42">
        <v>0</v>
      </c>
      <c r="G250" s="42">
        <v>0</v>
      </c>
      <c r="H250" s="42">
        <f t="shared" si="27"/>
        <v>0</v>
      </c>
      <c r="I250" s="42">
        <v>0</v>
      </c>
      <c r="J250" s="42">
        <v>0</v>
      </c>
      <c r="K250" s="42">
        <v>0</v>
      </c>
      <c r="L250" s="42">
        <v>0</v>
      </c>
      <c r="M250" s="42">
        <v>0</v>
      </c>
      <c r="N250" s="42">
        <v>703575449</v>
      </c>
      <c r="O250" s="42">
        <v>0</v>
      </c>
      <c r="P250" s="42">
        <v>0</v>
      </c>
      <c r="Q250" s="43">
        <f>SUM(H250:P250)</f>
        <v>703575449</v>
      </c>
    </row>
    <row r="251" spans="2:17" outlineLevel="2" x14ac:dyDescent="0.25">
      <c r="B251" s="40" t="s">
        <v>32</v>
      </c>
      <c r="C251" s="95">
        <v>830032532</v>
      </c>
      <c r="D251" s="41" t="s">
        <v>263</v>
      </c>
      <c r="E251" s="42">
        <v>4</v>
      </c>
      <c r="F251" s="42">
        <v>0</v>
      </c>
      <c r="G251" s="42">
        <v>0</v>
      </c>
      <c r="H251" s="42">
        <f t="shared" si="27"/>
        <v>0</v>
      </c>
      <c r="I251" s="42">
        <v>0</v>
      </c>
      <c r="J251" s="42">
        <v>0</v>
      </c>
      <c r="K251" s="42">
        <v>0</v>
      </c>
      <c r="L251" s="42">
        <v>0</v>
      </c>
      <c r="M251" s="42">
        <v>0</v>
      </c>
      <c r="N251" s="42">
        <v>9971665</v>
      </c>
      <c r="O251" s="42">
        <v>0</v>
      </c>
      <c r="P251" s="42">
        <v>0</v>
      </c>
      <c r="Q251" s="43">
        <f>SUM(H251:P251)</f>
        <v>9971665</v>
      </c>
    </row>
    <row r="252" spans="2:17" outlineLevel="2" x14ac:dyDescent="0.25">
      <c r="B252" s="40" t="s">
        <v>32</v>
      </c>
      <c r="C252" s="95">
        <v>830053105</v>
      </c>
      <c r="D252" s="41" t="s">
        <v>264</v>
      </c>
      <c r="E252" s="42">
        <v>290</v>
      </c>
      <c r="F252" s="42">
        <v>8632913</v>
      </c>
      <c r="G252" s="42">
        <v>47566523</v>
      </c>
      <c r="H252" s="42">
        <f t="shared" si="27"/>
        <v>56199436</v>
      </c>
      <c r="I252" s="42">
        <v>32021721</v>
      </c>
      <c r="J252" s="42">
        <v>28839079</v>
      </c>
      <c r="K252" s="42">
        <v>0</v>
      </c>
      <c r="L252" s="42">
        <v>51953738.100000001</v>
      </c>
      <c r="M252" s="42">
        <v>35740973.899999999</v>
      </c>
      <c r="N252" s="42">
        <v>280669619.36000001</v>
      </c>
      <c r="O252" s="42">
        <v>0</v>
      </c>
      <c r="P252" s="42">
        <v>-31892949.699999999</v>
      </c>
      <c r="Q252" s="43">
        <f t="shared" ref="Q252:Q264" si="32">SUM(H252:P252)</f>
        <v>453531617.66000003</v>
      </c>
    </row>
    <row r="253" spans="2:17" outlineLevel="2" x14ac:dyDescent="0.25">
      <c r="B253" s="40" t="s">
        <v>32</v>
      </c>
      <c r="C253" s="95">
        <v>899999061</v>
      </c>
      <c r="D253" s="41" t="s">
        <v>146</v>
      </c>
      <c r="E253" s="42">
        <v>63</v>
      </c>
      <c r="F253" s="42">
        <v>0</v>
      </c>
      <c r="G253" s="42">
        <v>0</v>
      </c>
      <c r="H253" s="42">
        <f t="shared" si="27"/>
        <v>0</v>
      </c>
      <c r="I253" s="42">
        <v>0</v>
      </c>
      <c r="J253" s="42">
        <v>0</v>
      </c>
      <c r="K253" s="42">
        <v>0</v>
      </c>
      <c r="L253" s="42">
        <v>0</v>
      </c>
      <c r="M253" s="42">
        <v>0</v>
      </c>
      <c r="N253" s="42">
        <v>1176071638</v>
      </c>
      <c r="O253" s="42">
        <v>0</v>
      </c>
      <c r="P253" s="42">
        <v>0</v>
      </c>
      <c r="Q253" s="43">
        <f t="shared" si="32"/>
        <v>1176071638</v>
      </c>
    </row>
    <row r="254" spans="2:17" outlineLevel="2" x14ac:dyDescent="0.25">
      <c r="B254" s="40" t="s">
        <v>32</v>
      </c>
      <c r="C254" s="95">
        <v>899999063</v>
      </c>
      <c r="D254" s="41" t="s">
        <v>265</v>
      </c>
      <c r="E254" s="42">
        <v>7</v>
      </c>
      <c r="F254" s="42">
        <v>0</v>
      </c>
      <c r="G254" s="42">
        <v>7883140</v>
      </c>
      <c r="H254" s="42">
        <f t="shared" si="27"/>
        <v>7883140</v>
      </c>
      <c r="I254" s="42">
        <v>0</v>
      </c>
      <c r="J254" s="42">
        <v>0</v>
      </c>
      <c r="K254" s="42">
        <v>0</v>
      </c>
      <c r="L254" s="42">
        <v>0</v>
      </c>
      <c r="M254" s="42">
        <v>0</v>
      </c>
      <c r="N254" s="42">
        <v>1441442</v>
      </c>
      <c r="O254" s="42">
        <v>0</v>
      </c>
      <c r="P254" s="42">
        <v>0</v>
      </c>
      <c r="Q254" s="43">
        <f t="shared" si="32"/>
        <v>9324582</v>
      </c>
    </row>
    <row r="255" spans="2:17" outlineLevel="2" x14ac:dyDescent="0.25">
      <c r="B255" s="40" t="s">
        <v>32</v>
      </c>
      <c r="C255" s="95">
        <v>899999068</v>
      </c>
      <c r="D255" s="41" t="s">
        <v>266</v>
      </c>
      <c r="E255" s="42">
        <v>2</v>
      </c>
      <c r="F255" s="42">
        <v>0</v>
      </c>
      <c r="G255" s="42">
        <v>128000</v>
      </c>
      <c r="H255" s="42">
        <f t="shared" si="27"/>
        <v>128000</v>
      </c>
      <c r="I255" s="42">
        <v>0</v>
      </c>
      <c r="J255" s="42">
        <v>0</v>
      </c>
      <c r="K255" s="42">
        <v>14571712</v>
      </c>
      <c r="L255" s="42">
        <v>0</v>
      </c>
      <c r="M255" s="42">
        <v>0</v>
      </c>
      <c r="N255" s="42">
        <v>0</v>
      </c>
      <c r="O255" s="42">
        <v>0</v>
      </c>
      <c r="P255" s="42">
        <v>0</v>
      </c>
      <c r="Q255" s="43">
        <f t="shared" si="32"/>
        <v>14699712</v>
      </c>
    </row>
    <row r="256" spans="2:17" outlineLevel="2" x14ac:dyDescent="0.25">
      <c r="B256" s="40" t="s">
        <v>32</v>
      </c>
      <c r="C256" s="95">
        <v>900336524</v>
      </c>
      <c r="D256" s="41" t="s">
        <v>267</v>
      </c>
      <c r="E256" s="42">
        <v>256</v>
      </c>
      <c r="F256" s="42">
        <v>1142071</v>
      </c>
      <c r="G256" s="42">
        <v>24254814</v>
      </c>
      <c r="H256" s="42">
        <f t="shared" si="27"/>
        <v>25396885</v>
      </c>
      <c r="I256" s="42">
        <v>236724612</v>
      </c>
      <c r="J256" s="42">
        <v>13290120</v>
      </c>
      <c r="K256" s="42">
        <v>37169619</v>
      </c>
      <c r="L256" s="42">
        <v>48243849</v>
      </c>
      <c r="M256" s="42">
        <v>0</v>
      </c>
      <c r="N256" s="42">
        <v>10669641.65</v>
      </c>
      <c r="O256" s="42">
        <v>0</v>
      </c>
      <c r="P256" s="42">
        <v>0</v>
      </c>
      <c r="Q256" s="43">
        <f t="shared" si="32"/>
        <v>371494726.64999998</v>
      </c>
    </row>
    <row r="257" spans="2:17" outlineLevel="2" x14ac:dyDescent="0.25">
      <c r="B257" s="40" t="s">
        <v>32</v>
      </c>
      <c r="C257" s="95">
        <v>900486439</v>
      </c>
      <c r="D257" s="41" t="s">
        <v>268</v>
      </c>
      <c r="E257" s="42">
        <v>1</v>
      </c>
      <c r="F257" s="42">
        <v>0</v>
      </c>
      <c r="G257" s="42">
        <v>0</v>
      </c>
      <c r="H257" s="42">
        <f t="shared" si="27"/>
        <v>0</v>
      </c>
      <c r="I257" s="42">
        <v>0</v>
      </c>
      <c r="J257" s="42">
        <v>0</v>
      </c>
      <c r="K257" s="42">
        <v>0</v>
      </c>
      <c r="L257" s="42">
        <v>0</v>
      </c>
      <c r="M257" s="42">
        <v>0</v>
      </c>
      <c r="N257" s="42">
        <v>9097715</v>
      </c>
      <c r="O257" s="42">
        <v>0</v>
      </c>
      <c r="P257" s="42">
        <v>0</v>
      </c>
      <c r="Q257" s="43">
        <f t="shared" si="32"/>
        <v>9097715</v>
      </c>
    </row>
    <row r="258" spans="2:17" outlineLevel="2" x14ac:dyDescent="0.25">
      <c r="B258" s="40" t="s">
        <v>32</v>
      </c>
      <c r="C258" s="95">
        <v>901440176</v>
      </c>
      <c r="D258" s="41" t="s">
        <v>269</v>
      </c>
      <c r="E258" s="42">
        <v>229</v>
      </c>
      <c r="F258" s="42">
        <v>89124</v>
      </c>
      <c r="G258" s="42">
        <v>16838477</v>
      </c>
      <c r="H258" s="42">
        <f t="shared" si="27"/>
        <v>16927601</v>
      </c>
      <c r="I258" s="42">
        <v>0</v>
      </c>
      <c r="J258" s="42">
        <v>116900</v>
      </c>
      <c r="K258" s="42">
        <v>886800</v>
      </c>
      <c r="L258" s="42">
        <v>225554</v>
      </c>
      <c r="M258" s="42">
        <v>1150203</v>
      </c>
      <c r="N258" s="42">
        <v>116264159.97</v>
      </c>
      <c r="O258" s="42">
        <v>0</v>
      </c>
      <c r="P258" s="42">
        <v>0</v>
      </c>
      <c r="Q258" s="43">
        <f t="shared" si="32"/>
        <v>135571217.97</v>
      </c>
    </row>
    <row r="259" spans="2:17" outlineLevel="2" x14ac:dyDescent="0.25">
      <c r="B259" s="40" t="s">
        <v>32</v>
      </c>
      <c r="C259" s="95">
        <v>901495943</v>
      </c>
      <c r="D259" s="41" t="s">
        <v>270</v>
      </c>
      <c r="E259" s="42">
        <v>80</v>
      </c>
      <c r="F259" s="42">
        <v>99422577.239999995</v>
      </c>
      <c r="G259" s="42">
        <v>4729414</v>
      </c>
      <c r="H259" s="42">
        <f t="shared" si="27"/>
        <v>104151991.23999999</v>
      </c>
      <c r="I259" s="42">
        <v>0</v>
      </c>
      <c r="J259" s="42">
        <v>0</v>
      </c>
      <c r="K259" s="42">
        <v>0</v>
      </c>
      <c r="L259" s="42">
        <v>0</v>
      </c>
      <c r="M259" s="42">
        <v>566678834.20000005</v>
      </c>
      <c r="N259" s="42">
        <v>0</v>
      </c>
      <c r="O259" s="42">
        <v>0</v>
      </c>
      <c r="P259" s="42">
        <v>0</v>
      </c>
      <c r="Q259" s="43">
        <f t="shared" si="32"/>
        <v>670830825.44000006</v>
      </c>
    </row>
    <row r="260" spans="2:17" outlineLevel="2" x14ac:dyDescent="0.25">
      <c r="B260" s="40" t="s">
        <v>32</v>
      </c>
      <c r="C260" s="95">
        <v>901540734</v>
      </c>
      <c r="D260" s="41" t="s">
        <v>271</v>
      </c>
      <c r="E260" s="42">
        <v>2</v>
      </c>
      <c r="F260" s="42">
        <v>0</v>
      </c>
      <c r="G260" s="42">
        <v>14909852</v>
      </c>
      <c r="H260" s="42">
        <f t="shared" si="27"/>
        <v>14909852</v>
      </c>
      <c r="I260" s="42">
        <v>0</v>
      </c>
      <c r="J260" s="42">
        <v>0</v>
      </c>
      <c r="K260" s="42">
        <v>0</v>
      </c>
      <c r="L260" s="42">
        <v>0</v>
      </c>
      <c r="M260" s="42">
        <v>289772</v>
      </c>
      <c r="N260" s="42">
        <v>0</v>
      </c>
      <c r="O260" s="42">
        <v>0</v>
      </c>
      <c r="P260" s="42">
        <v>0</v>
      </c>
      <c r="Q260" s="43">
        <f t="shared" si="32"/>
        <v>15199624</v>
      </c>
    </row>
    <row r="261" spans="2:17" outlineLevel="2" x14ac:dyDescent="0.25">
      <c r="B261" s="40" t="s">
        <v>32</v>
      </c>
      <c r="C261" s="95">
        <v>901540992</v>
      </c>
      <c r="D261" s="41" t="s">
        <v>272</v>
      </c>
      <c r="E261" s="42">
        <v>231</v>
      </c>
      <c r="F261" s="42">
        <v>2365647</v>
      </c>
      <c r="G261" s="42">
        <v>41177908</v>
      </c>
      <c r="H261" s="42">
        <f t="shared" si="27"/>
        <v>43543555</v>
      </c>
      <c r="I261" s="42">
        <v>21936968</v>
      </c>
      <c r="J261" s="42">
        <v>38826217</v>
      </c>
      <c r="K261" s="42">
        <v>56728012</v>
      </c>
      <c r="L261" s="42">
        <v>32286078</v>
      </c>
      <c r="M261" s="42">
        <v>23559690</v>
      </c>
      <c r="N261" s="42">
        <v>3422457</v>
      </c>
      <c r="O261" s="42">
        <v>0</v>
      </c>
      <c r="P261" s="42">
        <v>0</v>
      </c>
      <c r="Q261" s="43">
        <f t="shared" si="32"/>
        <v>220302977</v>
      </c>
    </row>
    <row r="262" spans="2:17" outlineLevel="2" x14ac:dyDescent="0.25">
      <c r="B262" s="40" t="s">
        <v>32</v>
      </c>
      <c r="C262" s="95">
        <v>901541021</v>
      </c>
      <c r="D262" s="41" t="s">
        <v>273</v>
      </c>
      <c r="E262" s="42">
        <v>2</v>
      </c>
      <c r="F262" s="42">
        <v>0</v>
      </c>
      <c r="G262" s="42">
        <v>0</v>
      </c>
      <c r="H262" s="42">
        <f t="shared" si="27"/>
        <v>0</v>
      </c>
      <c r="I262" s="42">
        <v>0</v>
      </c>
      <c r="J262" s="42">
        <v>0</v>
      </c>
      <c r="K262" s="42">
        <v>0</v>
      </c>
      <c r="L262" s="42">
        <v>0</v>
      </c>
      <c r="M262" s="42">
        <v>0</v>
      </c>
      <c r="N262" s="42">
        <v>376340</v>
      </c>
      <c r="O262" s="42">
        <v>0</v>
      </c>
      <c r="P262" s="42">
        <v>0</v>
      </c>
      <c r="Q262" s="43">
        <f t="shared" si="32"/>
        <v>376340</v>
      </c>
    </row>
    <row r="263" spans="2:17" outlineLevel="2" x14ac:dyDescent="0.25">
      <c r="B263" s="40" t="s">
        <v>32</v>
      </c>
      <c r="C263" s="95">
        <v>901541302</v>
      </c>
      <c r="D263" s="41" t="s">
        <v>274</v>
      </c>
      <c r="E263" s="42">
        <v>21</v>
      </c>
      <c r="F263" s="42">
        <v>11614612</v>
      </c>
      <c r="G263" s="42">
        <v>4193463</v>
      </c>
      <c r="H263" s="42">
        <f t="shared" si="27"/>
        <v>15808075</v>
      </c>
      <c r="I263" s="42">
        <v>235547</v>
      </c>
      <c r="J263" s="42">
        <v>6155692</v>
      </c>
      <c r="K263" s="42">
        <v>2870824</v>
      </c>
      <c r="L263" s="42">
        <v>0</v>
      </c>
      <c r="M263" s="42">
        <v>1902683</v>
      </c>
      <c r="N263" s="42">
        <v>20027463</v>
      </c>
      <c r="O263" s="42">
        <v>0</v>
      </c>
      <c r="P263" s="42">
        <v>-11894485</v>
      </c>
      <c r="Q263" s="43">
        <f t="shared" si="32"/>
        <v>35105799</v>
      </c>
    </row>
    <row r="264" spans="2:17" outlineLevel="2" x14ac:dyDescent="0.25">
      <c r="B264" s="40" t="s">
        <v>32</v>
      </c>
      <c r="C264" s="95">
        <v>901682277</v>
      </c>
      <c r="D264" s="41" t="s">
        <v>270</v>
      </c>
      <c r="E264" s="42">
        <v>84</v>
      </c>
      <c r="F264" s="42">
        <v>0</v>
      </c>
      <c r="G264" s="42">
        <v>0</v>
      </c>
      <c r="H264" s="42">
        <f t="shared" si="27"/>
        <v>0</v>
      </c>
      <c r="I264" s="42">
        <v>0</v>
      </c>
      <c r="J264" s="42">
        <v>901204</v>
      </c>
      <c r="K264" s="42">
        <v>0</v>
      </c>
      <c r="L264" s="42">
        <v>0</v>
      </c>
      <c r="M264" s="42">
        <v>151351056</v>
      </c>
      <c r="N264" s="42">
        <v>377580489</v>
      </c>
      <c r="O264" s="42">
        <v>0</v>
      </c>
      <c r="P264" s="42">
        <v>0</v>
      </c>
      <c r="Q264" s="43">
        <f t="shared" si="32"/>
        <v>529832749</v>
      </c>
    </row>
    <row r="265" spans="2:17" outlineLevel="2" x14ac:dyDescent="0.25">
      <c r="B265" s="40" t="s">
        <v>32</v>
      </c>
      <c r="C265" s="95">
        <v>901855730</v>
      </c>
      <c r="D265" s="41" t="s">
        <v>275</v>
      </c>
      <c r="E265" s="42">
        <v>76</v>
      </c>
      <c r="F265" s="42">
        <v>0</v>
      </c>
      <c r="G265" s="42">
        <v>7086100</v>
      </c>
      <c r="H265" s="42">
        <f t="shared" si="27"/>
        <v>7086100</v>
      </c>
      <c r="I265" s="42">
        <v>29164677</v>
      </c>
      <c r="J265" s="42">
        <v>40752994</v>
      </c>
      <c r="K265" s="42">
        <v>129336436</v>
      </c>
      <c r="L265" s="42">
        <v>16737588</v>
      </c>
      <c r="M265" s="42">
        <v>0</v>
      </c>
      <c r="N265" s="42">
        <v>0</v>
      </c>
      <c r="O265" s="42">
        <v>0</v>
      </c>
      <c r="P265" s="42">
        <v>-50000000</v>
      </c>
      <c r="Q265" s="43">
        <f t="shared" ref="Q265:Q293" si="33">SUM(H265:P265)</f>
        <v>173077795</v>
      </c>
    </row>
    <row r="266" spans="2:17" ht="12" outlineLevel="2" thickBot="1" x14ac:dyDescent="0.3">
      <c r="B266" s="40" t="s">
        <v>32</v>
      </c>
      <c r="C266" s="95">
        <v>901361596</v>
      </c>
      <c r="D266" s="41" t="s">
        <v>276</v>
      </c>
      <c r="E266" s="42">
        <v>0</v>
      </c>
      <c r="F266" s="42">
        <v>286136.31</v>
      </c>
      <c r="G266" s="42">
        <v>0</v>
      </c>
      <c r="H266" s="42">
        <f t="shared" si="27"/>
        <v>286136.31</v>
      </c>
      <c r="I266" s="42">
        <v>0</v>
      </c>
      <c r="J266" s="42">
        <v>0</v>
      </c>
      <c r="K266" s="42">
        <v>0</v>
      </c>
      <c r="L266" s="42">
        <v>0</v>
      </c>
      <c r="M266" s="42">
        <v>0</v>
      </c>
      <c r="N266" s="42">
        <v>0</v>
      </c>
      <c r="O266" s="42">
        <v>0</v>
      </c>
      <c r="P266" s="42">
        <v>0</v>
      </c>
      <c r="Q266" s="43">
        <f t="shared" si="33"/>
        <v>286136.31</v>
      </c>
    </row>
    <row r="267" spans="2:17" ht="12" outlineLevel="1" thickBot="1" x14ac:dyDescent="0.3">
      <c r="B267" s="48" t="s">
        <v>56</v>
      </c>
      <c r="C267" s="97"/>
      <c r="D267" s="57"/>
      <c r="E267" s="58">
        <f t="shared" ref="E267:Q267" si="34">SUBTOTAL(9,E249:E266)</f>
        <v>2316</v>
      </c>
      <c r="F267" s="58">
        <f t="shared" si="34"/>
        <v>123553080.55</v>
      </c>
      <c r="G267" s="58">
        <f t="shared" si="34"/>
        <v>168767691</v>
      </c>
      <c r="H267" s="58">
        <f t="shared" si="34"/>
        <v>292320771.55000001</v>
      </c>
      <c r="I267" s="58">
        <f t="shared" si="34"/>
        <v>320083525</v>
      </c>
      <c r="J267" s="58">
        <f t="shared" si="34"/>
        <v>128882206</v>
      </c>
      <c r="K267" s="58">
        <f t="shared" si="34"/>
        <v>241563403</v>
      </c>
      <c r="L267" s="58">
        <f t="shared" si="34"/>
        <v>149446807.09999999</v>
      </c>
      <c r="M267" s="58">
        <f t="shared" si="34"/>
        <v>780673212.10000002</v>
      </c>
      <c r="N267" s="58">
        <f t="shared" si="34"/>
        <v>2709242333.98</v>
      </c>
      <c r="O267" s="58">
        <f t="shared" si="34"/>
        <v>0</v>
      </c>
      <c r="P267" s="58">
        <f t="shared" si="34"/>
        <v>-93787434.700000003</v>
      </c>
      <c r="Q267" s="59">
        <f t="shared" si="34"/>
        <v>4528424824.0299997</v>
      </c>
    </row>
    <row r="268" spans="2:17" ht="12" outlineLevel="2" thickBot="1" x14ac:dyDescent="0.3">
      <c r="B268" s="40" t="s">
        <v>33</v>
      </c>
      <c r="C268" s="95">
        <v>800246953</v>
      </c>
      <c r="D268" s="41" t="s">
        <v>38</v>
      </c>
      <c r="E268" s="42">
        <v>44</v>
      </c>
      <c r="F268" s="42">
        <v>0</v>
      </c>
      <c r="G268" s="42">
        <v>3866389007</v>
      </c>
      <c r="H268" s="42">
        <f t="shared" si="27"/>
        <v>3866389007</v>
      </c>
      <c r="I268" s="42">
        <v>398320666</v>
      </c>
      <c r="J268" s="42">
        <v>852085096</v>
      </c>
      <c r="K268" s="42">
        <v>0</v>
      </c>
      <c r="L268" s="42">
        <v>1343360224</v>
      </c>
      <c r="M268" s="42">
        <v>888101424</v>
      </c>
      <c r="N268" s="42">
        <v>587907144</v>
      </c>
      <c r="O268" s="42">
        <v>0</v>
      </c>
      <c r="P268" s="42">
        <v>0</v>
      </c>
      <c r="Q268" s="43">
        <f t="shared" si="33"/>
        <v>7936163561</v>
      </c>
    </row>
    <row r="269" spans="2:17" ht="12" outlineLevel="1" thickBot="1" x14ac:dyDescent="0.3">
      <c r="B269" s="48" t="s">
        <v>57</v>
      </c>
      <c r="C269" s="97"/>
      <c r="D269" s="57"/>
      <c r="E269" s="58">
        <f t="shared" ref="E269:Q269" si="35">SUBTOTAL(9,E268:E268)</f>
        <v>44</v>
      </c>
      <c r="F269" s="58">
        <f t="shared" si="35"/>
        <v>0</v>
      </c>
      <c r="G269" s="58">
        <f t="shared" si="35"/>
        <v>3866389007</v>
      </c>
      <c r="H269" s="58">
        <f t="shared" si="35"/>
        <v>3866389007</v>
      </c>
      <c r="I269" s="58">
        <f t="shared" si="35"/>
        <v>398320666</v>
      </c>
      <c r="J269" s="58">
        <f t="shared" si="35"/>
        <v>852085096</v>
      </c>
      <c r="K269" s="58">
        <f t="shared" si="35"/>
        <v>0</v>
      </c>
      <c r="L269" s="58">
        <f t="shared" si="35"/>
        <v>1343360224</v>
      </c>
      <c r="M269" s="58">
        <f t="shared" si="35"/>
        <v>888101424</v>
      </c>
      <c r="N269" s="58">
        <f t="shared" si="35"/>
        <v>587907144</v>
      </c>
      <c r="O269" s="58">
        <f t="shared" si="35"/>
        <v>0</v>
      </c>
      <c r="P269" s="58">
        <f t="shared" si="35"/>
        <v>0</v>
      </c>
      <c r="Q269" s="59">
        <f t="shared" si="35"/>
        <v>7936163561</v>
      </c>
    </row>
    <row r="270" spans="2:17" outlineLevel="2" x14ac:dyDescent="0.25">
      <c r="B270" s="40" t="s">
        <v>34</v>
      </c>
      <c r="C270" s="95">
        <v>800088702</v>
      </c>
      <c r="D270" s="41" t="s">
        <v>115</v>
      </c>
      <c r="E270" s="42">
        <v>1151</v>
      </c>
      <c r="F270" s="42">
        <v>14932819</v>
      </c>
      <c r="G270" s="42">
        <v>137887333</v>
      </c>
      <c r="H270" s="42">
        <f t="shared" si="27"/>
        <v>152820152</v>
      </c>
      <c r="I270" s="42">
        <v>77578237</v>
      </c>
      <c r="J270" s="42">
        <v>58008449</v>
      </c>
      <c r="K270" s="42">
        <v>139450574</v>
      </c>
      <c r="L270" s="42">
        <v>169393579</v>
      </c>
      <c r="M270" s="42">
        <v>136195370</v>
      </c>
      <c r="N270" s="42">
        <v>130881587</v>
      </c>
      <c r="O270" s="42">
        <v>0</v>
      </c>
      <c r="P270" s="42">
        <v>0</v>
      </c>
      <c r="Q270" s="43">
        <f t="shared" si="33"/>
        <v>864327948</v>
      </c>
    </row>
    <row r="271" spans="2:17" outlineLevel="2" x14ac:dyDescent="0.25">
      <c r="B271" s="40" t="s">
        <v>34</v>
      </c>
      <c r="C271" s="95">
        <v>800130907</v>
      </c>
      <c r="D271" s="41" t="s">
        <v>117</v>
      </c>
      <c r="E271" s="42">
        <v>2669</v>
      </c>
      <c r="F271" s="42">
        <v>131353953</v>
      </c>
      <c r="G271" s="42">
        <v>197996564</v>
      </c>
      <c r="H271" s="42">
        <f t="shared" si="27"/>
        <v>329350517</v>
      </c>
      <c r="I271" s="42">
        <v>596096157</v>
      </c>
      <c r="J271" s="42">
        <v>318856910.02999997</v>
      </c>
      <c r="K271" s="42">
        <v>53037931</v>
      </c>
      <c r="L271" s="42">
        <v>256719083</v>
      </c>
      <c r="M271" s="42">
        <v>474084093</v>
      </c>
      <c r="N271" s="42">
        <v>146258635.30000001</v>
      </c>
      <c r="O271" s="42">
        <v>-1278091</v>
      </c>
      <c r="P271" s="42">
        <v>0</v>
      </c>
      <c r="Q271" s="43">
        <f t="shared" si="33"/>
        <v>2173125235.3299999</v>
      </c>
    </row>
    <row r="272" spans="2:17" outlineLevel="2" x14ac:dyDescent="0.25">
      <c r="B272" s="40" t="s">
        <v>34</v>
      </c>
      <c r="C272" s="95">
        <v>800249241</v>
      </c>
      <c r="D272" s="41" t="s">
        <v>118</v>
      </c>
      <c r="E272" s="42">
        <v>121</v>
      </c>
      <c r="F272" s="42">
        <v>0</v>
      </c>
      <c r="G272" s="42">
        <v>0</v>
      </c>
      <c r="H272" s="42">
        <f t="shared" si="27"/>
        <v>0</v>
      </c>
      <c r="I272" s="42">
        <v>0</v>
      </c>
      <c r="J272" s="42">
        <v>0</v>
      </c>
      <c r="K272" s="42">
        <v>0</v>
      </c>
      <c r="L272" s="42">
        <v>0</v>
      </c>
      <c r="M272" s="42">
        <v>0</v>
      </c>
      <c r="N272" s="42">
        <v>257560078.69999999</v>
      </c>
      <c r="O272" s="42">
        <v>0</v>
      </c>
      <c r="P272" s="42">
        <v>0</v>
      </c>
      <c r="Q272" s="43">
        <f t="shared" si="33"/>
        <v>257560078.69999999</v>
      </c>
    </row>
    <row r="273" spans="2:17" outlineLevel="2" x14ac:dyDescent="0.25">
      <c r="B273" s="40" t="s">
        <v>34</v>
      </c>
      <c r="C273" s="95">
        <v>800251440</v>
      </c>
      <c r="D273" s="41" t="s">
        <v>113</v>
      </c>
      <c r="E273" s="42">
        <v>1676</v>
      </c>
      <c r="F273" s="42">
        <v>73067686.480000004</v>
      </c>
      <c r="G273" s="42">
        <v>426646067</v>
      </c>
      <c r="H273" s="42">
        <f t="shared" si="27"/>
        <v>499713753.48000002</v>
      </c>
      <c r="I273" s="42">
        <v>333167090</v>
      </c>
      <c r="J273" s="42">
        <v>286543450</v>
      </c>
      <c r="K273" s="42">
        <v>263397294</v>
      </c>
      <c r="L273" s="42">
        <v>372981829</v>
      </c>
      <c r="M273" s="42">
        <v>296986663</v>
      </c>
      <c r="N273" s="42">
        <v>9848865</v>
      </c>
      <c r="O273" s="42">
        <v>-1037288518</v>
      </c>
      <c r="P273" s="42">
        <v>0</v>
      </c>
      <c r="Q273" s="43">
        <f t="shared" si="33"/>
        <v>1025350426.48</v>
      </c>
    </row>
    <row r="274" spans="2:17" outlineLevel="2" x14ac:dyDescent="0.25">
      <c r="B274" s="40" t="s">
        <v>34</v>
      </c>
      <c r="C274" s="95">
        <v>805001157</v>
      </c>
      <c r="D274" s="41" t="s">
        <v>119</v>
      </c>
      <c r="E274" s="42">
        <v>14</v>
      </c>
      <c r="F274" s="42">
        <v>0</v>
      </c>
      <c r="G274" s="42">
        <v>3831606</v>
      </c>
      <c r="H274" s="42">
        <f t="shared" si="27"/>
        <v>3831606</v>
      </c>
      <c r="I274" s="42">
        <v>0</v>
      </c>
      <c r="J274" s="42">
        <v>0</v>
      </c>
      <c r="K274" s="42">
        <v>290100</v>
      </c>
      <c r="L274" s="42">
        <v>420949</v>
      </c>
      <c r="M274" s="42">
        <v>2661732</v>
      </c>
      <c r="N274" s="42">
        <v>385519</v>
      </c>
      <c r="O274" s="42">
        <v>0</v>
      </c>
      <c r="P274" s="42">
        <v>0</v>
      </c>
      <c r="Q274" s="43">
        <f t="shared" si="33"/>
        <v>7589906</v>
      </c>
    </row>
    <row r="275" spans="2:17" outlineLevel="2" x14ac:dyDescent="0.25">
      <c r="B275" s="40" t="s">
        <v>34</v>
      </c>
      <c r="C275" s="95">
        <v>806008394</v>
      </c>
      <c r="D275" s="41" t="s">
        <v>120</v>
      </c>
      <c r="E275" s="42">
        <v>690</v>
      </c>
      <c r="F275" s="42">
        <v>32396668.579999998</v>
      </c>
      <c r="G275" s="42">
        <v>529769010</v>
      </c>
      <c r="H275" s="42">
        <f t="shared" si="27"/>
        <v>562165678.58000004</v>
      </c>
      <c r="I275" s="42">
        <v>280679087</v>
      </c>
      <c r="J275" s="42">
        <v>0</v>
      </c>
      <c r="K275" s="42">
        <v>20207694</v>
      </c>
      <c r="L275" s="42">
        <v>147464797</v>
      </c>
      <c r="M275" s="42">
        <v>109441704</v>
      </c>
      <c r="N275" s="42">
        <v>144732321.97</v>
      </c>
      <c r="O275" s="42">
        <v>-5740693</v>
      </c>
      <c r="P275" s="42">
        <v>0</v>
      </c>
      <c r="Q275" s="43">
        <f t="shared" si="33"/>
        <v>1258950589.55</v>
      </c>
    </row>
    <row r="276" spans="2:17" outlineLevel="2" x14ac:dyDescent="0.25">
      <c r="B276" s="40" t="s">
        <v>34</v>
      </c>
      <c r="C276" s="95">
        <v>809008362</v>
      </c>
      <c r="D276" s="41" t="s">
        <v>121</v>
      </c>
      <c r="E276" s="42">
        <v>708</v>
      </c>
      <c r="F276" s="42">
        <v>13626941.51</v>
      </c>
      <c r="G276" s="42">
        <v>34740251</v>
      </c>
      <c r="H276" s="42">
        <f t="shared" si="27"/>
        <v>48367192.509999998</v>
      </c>
      <c r="I276" s="42">
        <v>59298755</v>
      </c>
      <c r="J276" s="42">
        <v>18549599</v>
      </c>
      <c r="K276" s="42">
        <v>1293500</v>
      </c>
      <c r="L276" s="42">
        <v>131426364</v>
      </c>
      <c r="M276" s="42">
        <v>188469300</v>
      </c>
      <c r="N276" s="42">
        <v>153736576</v>
      </c>
      <c r="O276" s="42">
        <v>0</v>
      </c>
      <c r="P276" s="42">
        <v>0</v>
      </c>
      <c r="Q276" s="43">
        <f t="shared" si="33"/>
        <v>601141286.50999999</v>
      </c>
    </row>
    <row r="277" spans="2:17" outlineLevel="2" x14ac:dyDescent="0.25">
      <c r="B277" s="40" t="s">
        <v>34</v>
      </c>
      <c r="C277" s="95">
        <v>814000337</v>
      </c>
      <c r="D277" s="41" t="s">
        <v>277</v>
      </c>
      <c r="E277" s="42">
        <v>259</v>
      </c>
      <c r="F277" s="42">
        <v>0</v>
      </c>
      <c r="G277" s="42">
        <v>0</v>
      </c>
      <c r="H277" s="42">
        <f t="shared" si="27"/>
        <v>0</v>
      </c>
      <c r="I277" s="42">
        <v>0</v>
      </c>
      <c r="J277" s="42">
        <v>0</v>
      </c>
      <c r="K277" s="42">
        <v>0</v>
      </c>
      <c r="L277" s="42">
        <v>0</v>
      </c>
      <c r="M277" s="42">
        <v>0</v>
      </c>
      <c r="N277" s="42">
        <v>265396409</v>
      </c>
      <c r="O277" s="42">
        <v>0</v>
      </c>
      <c r="P277" s="42">
        <v>0</v>
      </c>
      <c r="Q277" s="43">
        <f t="shared" si="33"/>
        <v>265396409</v>
      </c>
    </row>
    <row r="278" spans="2:17" outlineLevel="2" x14ac:dyDescent="0.25">
      <c r="B278" s="40" t="s">
        <v>34</v>
      </c>
      <c r="C278" s="95">
        <v>817000248</v>
      </c>
      <c r="D278" s="41" t="s">
        <v>122</v>
      </c>
      <c r="E278" s="42">
        <v>163</v>
      </c>
      <c r="F278" s="42">
        <v>0</v>
      </c>
      <c r="G278" s="42">
        <v>0</v>
      </c>
      <c r="H278" s="42">
        <f t="shared" si="27"/>
        <v>0</v>
      </c>
      <c r="I278" s="42">
        <v>0</v>
      </c>
      <c r="J278" s="42">
        <v>0</v>
      </c>
      <c r="K278" s="42">
        <v>0</v>
      </c>
      <c r="L278" s="42">
        <v>0</v>
      </c>
      <c r="M278" s="42">
        <v>0</v>
      </c>
      <c r="N278" s="42">
        <v>270889345</v>
      </c>
      <c r="O278" s="42">
        <v>0</v>
      </c>
      <c r="P278" s="42">
        <v>0</v>
      </c>
      <c r="Q278" s="43">
        <f t="shared" si="33"/>
        <v>270889345</v>
      </c>
    </row>
    <row r="279" spans="2:17" outlineLevel="2" x14ac:dyDescent="0.25">
      <c r="B279" s="40" t="s">
        <v>34</v>
      </c>
      <c r="C279" s="95">
        <v>817001773</v>
      </c>
      <c r="D279" s="41" t="s">
        <v>278</v>
      </c>
      <c r="E279" s="42">
        <v>261</v>
      </c>
      <c r="F279" s="42">
        <v>95961</v>
      </c>
      <c r="G279" s="42">
        <v>9241664</v>
      </c>
      <c r="H279" s="42">
        <f t="shared" si="27"/>
        <v>9337625</v>
      </c>
      <c r="I279" s="42">
        <v>62112867</v>
      </c>
      <c r="J279" s="42">
        <v>14472869</v>
      </c>
      <c r="K279" s="42">
        <v>22091271</v>
      </c>
      <c r="L279" s="42">
        <v>96081677</v>
      </c>
      <c r="M279" s="42">
        <v>45855922</v>
      </c>
      <c r="N279" s="42">
        <v>286968398</v>
      </c>
      <c r="O279" s="42">
        <v>0</v>
      </c>
      <c r="P279" s="42">
        <v>0</v>
      </c>
      <c r="Q279" s="43">
        <f t="shared" si="33"/>
        <v>536920629</v>
      </c>
    </row>
    <row r="280" spans="2:17" outlineLevel="2" x14ac:dyDescent="0.25">
      <c r="B280" s="40" t="s">
        <v>34</v>
      </c>
      <c r="C280" s="95">
        <v>824001398</v>
      </c>
      <c r="D280" s="41" t="s">
        <v>279</v>
      </c>
      <c r="E280" s="42">
        <v>196</v>
      </c>
      <c r="F280" s="42">
        <v>2410746</v>
      </c>
      <c r="G280" s="42">
        <v>5670817</v>
      </c>
      <c r="H280" s="42">
        <f t="shared" si="27"/>
        <v>8081563</v>
      </c>
      <c r="I280" s="42">
        <v>4819430</v>
      </c>
      <c r="J280" s="42">
        <v>2038063</v>
      </c>
      <c r="K280" s="42">
        <v>3316121</v>
      </c>
      <c r="L280" s="42">
        <v>29142567</v>
      </c>
      <c r="M280" s="42">
        <v>44224364</v>
      </c>
      <c r="N280" s="42">
        <v>84677725</v>
      </c>
      <c r="O280" s="42">
        <v>0</v>
      </c>
      <c r="P280" s="42">
        <v>0</v>
      </c>
      <c r="Q280" s="43">
        <f t="shared" si="33"/>
        <v>176299833</v>
      </c>
    </row>
    <row r="281" spans="2:17" outlineLevel="2" x14ac:dyDescent="0.25">
      <c r="B281" s="40" t="s">
        <v>34</v>
      </c>
      <c r="C281" s="95">
        <v>830003564</v>
      </c>
      <c r="D281" s="41" t="s">
        <v>123</v>
      </c>
      <c r="E281" s="42">
        <v>5395</v>
      </c>
      <c r="F281" s="42">
        <v>5064808.45</v>
      </c>
      <c r="G281" s="42">
        <v>896752504</v>
      </c>
      <c r="H281" s="42">
        <f t="shared" si="27"/>
        <v>901817312.45000005</v>
      </c>
      <c r="I281" s="42">
        <v>1360163358</v>
      </c>
      <c r="J281" s="42">
        <v>1456214298.5999999</v>
      </c>
      <c r="K281" s="42">
        <v>859480636</v>
      </c>
      <c r="L281" s="42">
        <v>988240200</v>
      </c>
      <c r="M281" s="42">
        <v>105555229.2</v>
      </c>
      <c r="N281" s="42">
        <v>644583557</v>
      </c>
      <c r="O281" s="42">
        <v>-2136026</v>
      </c>
      <c r="P281" s="42">
        <v>0</v>
      </c>
      <c r="Q281" s="43">
        <f t="shared" si="33"/>
        <v>6313918565.249999</v>
      </c>
    </row>
    <row r="282" spans="2:17" outlineLevel="2" x14ac:dyDescent="0.25">
      <c r="B282" s="40" t="s">
        <v>34</v>
      </c>
      <c r="C282" s="95">
        <v>830113831</v>
      </c>
      <c r="D282" s="41" t="s">
        <v>125</v>
      </c>
      <c r="E282" s="42">
        <v>358</v>
      </c>
      <c r="F282" s="42">
        <v>3630831</v>
      </c>
      <c r="G282" s="42">
        <v>52202510</v>
      </c>
      <c r="H282" s="42">
        <f t="shared" ref="H282:H301" si="36">+F282+G282</f>
        <v>55833341</v>
      </c>
      <c r="I282" s="42">
        <v>45032363</v>
      </c>
      <c r="J282" s="42">
        <v>8925087</v>
      </c>
      <c r="K282" s="42">
        <v>28661251.100000001</v>
      </c>
      <c r="L282" s="42">
        <v>4211906</v>
      </c>
      <c r="M282" s="42">
        <v>22656984</v>
      </c>
      <c r="N282" s="42">
        <v>175827422.16</v>
      </c>
      <c r="O282" s="42">
        <v>0</v>
      </c>
      <c r="P282" s="42">
        <v>0</v>
      </c>
      <c r="Q282" s="43">
        <f t="shared" si="33"/>
        <v>341148354.25999999</v>
      </c>
    </row>
    <row r="283" spans="2:17" outlineLevel="2" x14ac:dyDescent="0.25">
      <c r="B283" s="40" t="s">
        <v>34</v>
      </c>
      <c r="C283" s="95">
        <v>837000084</v>
      </c>
      <c r="D283" s="41" t="s">
        <v>126</v>
      </c>
      <c r="E283" s="42">
        <v>514</v>
      </c>
      <c r="F283" s="42">
        <v>1285742.54</v>
      </c>
      <c r="G283" s="42">
        <v>20531562</v>
      </c>
      <c r="H283" s="42">
        <f t="shared" si="36"/>
        <v>21817304.539999999</v>
      </c>
      <c r="I283" s="42">
        <v>0</v>
      </c>
      <c r="J283" s="42">
        <v>65492545</v>
      </c>
      <c r="K283" s="42">
        <v>69873181</v>
      </c>
      <c r="L283" s="42">
        <v>77896917</v>
      </c>
      <c r="M283" s="42">
        <v>2364107</v>
      </c>
      <c r="N283" s="42">
        <v>216000279</v>
      </c>
      <c r="O283" s="42">
        <v>0</v>
      </c>
      <c r="P283" s="42">
        <v>0</v>
      </c>
      <c r="Q283" s="43">
        <f t="shared" si="33"/>
        <v>453444333.53999996</v>
      </c>
    </row>
    <row r="284" spans="2:17" outlineLevel="2" x14ac:dyDescent="0.25">
      <c r="B284" s="40" t="s">
        <v>34</v>
      </c>
      <c r="C284" s="95">
        <v>839000495</v>
      </c>
      <c r="D284" s="41" t="s">
        <v>127</v>
      </c>
      <c r="E284" s="42">
        <v>52</v>
      </c>
      <c r="F284" s="42">
        <v>623934</v>
      </c>
      <c r="G284" s="42">
        <v>15586498</v>
      </c>
      <c r="H284" s="42">
        <f t="shared" si="36"/>
        <v>16210432</v>
      </c>
      <c r="I284" s="42">
        <v>2636519</v>
      </c>
      <c r="J284" s="42">
        <v>3661884</v>
      </c>
      <c r="K284" s="42">
        <v>1397832</v>
      </c>
      <c r="L284" s="42">
        <v>101808994</v>
      </c>
      <c r="M284" s="42">
        <v>48476131</v>
      </c>
      <c r="N284" s="42">
        <v>409762.5</v>
      </c>
      <c r="O284" s="42">
        <v>0</v>
      </c>
      <c r="P284" s="42">
        <v>-107583</v>
      </c>
      <c r="Q284" s="43">
        <f t="shared" si="33"/>
        <v>174493971.5</v>
      </c>
    </row>
    <row r="285" spans="2:17" outlineLevel="2" x14ac:dyDescent="0.25">
      <c r="B285" s="40" t="s">
        <v>34</v>
      </c>
      <c r="C285" s="95">
        <v>860066942</v>
      </c>
      <c r="D285" s="41" t="s">
        <v>128</v>
      </c>
      <c r="E285" s="42">
        <v>1392</v>
      </c>
      <c r="F285" s="42">
        <v>197427103.19999999</v>
      </c>
      <c r="G285" s="42">
        <v>732039202</v>
      </c>
      <c r="H285" s="42">
        <f t="shared" si="36"/>
        <v>929466305.20000005</v>
      </c>
      <c r="I285" s="42">
        <v>206154024</v>
      </c>
      <c r="J285" s="42">
        <v>264795255</v>
      </c>
      <c r="K285" s="42">
        <v>148124745</v>
      </c>
      <c r="L285" s="42">
        <v>154996618</v>
      </c>
      <c r="M285" s="42">
        <v>168730462</v>
      </c>
      <c r="N285" s="42">
        <v>121276381</v>
      </c>
      <c r="O285" s="42">
        <v>0</v>
      </c>
      <c r="P285" s="42">
        <v>0</v>
      </c>
      <c r="Q285" s="43">
        <f t="shared" si="33"/>
        <v>1993543790.2</v>
      </c>
    </row>
    <row r="286" spans="2:17" outlineLevel="2" x14ac:dyDescent="0.25">
      <c r="B286" s="40" t="s">
        <v>34</v>
      </c>
      <c r="C286" s="95">
        <v>890102044</v>
      </c>
      <c r="D286" s="41" t="s">
        <v>129</v>
      </c>
      <c r="E286" s="42">
        <v>167</v>
      </c>
      <c r="F286" s="42">
        <v>283019.68</v>
      </c>
      <c r="G286" s="42">
        <v>0</v>
      </c>
      <c r="H286" s="42">
        <f t="shared" si="36"/>
        <v>283019.68</v>
      </c>
      <c r="I286" s="42">
        <v>0</v>
      </c>
      <c r="J286" s="42">
        <v>0</v>
      </c>
      <c r="K286" s="42">
        <v>0</v>
      </c>
      <c r="L286" s="42">
        <v>0</v>
      </c>
      <c r="M286" s="42">
        <v>0</v>
      </c>
      <c r="N286" s="42">
        <v>172093942</v>
      </c>
      <c r="O286" s="42">
        <v>0</v>
      </c>
      <c r="P286" s="42">
        <v>0</v>
      </c>
      <c r="Q286" s="43">
        <f t="shared" si="33"/>
        <v>172376961.68000001</v>
      </c>
    </row>
    <row r="287" spans="2:17" outlineLevel="2" x14ac:dyDescent="0.25">
      <c r="B287" s="40" t="s">
        <v>34</v>
      </c>
      <c r="C287" s="95">
        <v>890303093</v>
      </c>
      <c r="D287" s="41" t="s">
        <v>130</v>
      </c>
      <c r="E287" s="42">
        <v>24</v>
      </c>
      <c r="F287" s="42">
        <v>0</v>
      </c>
      <c r="G287" s="42">
        <v>0</v>
      </c>
      <c r="H287" s="42">
        <f t="shared" si="36"/>
        <v>0</v>
      </c>
      <c r="I287" s="42">
        <v>0</v>
      </c>
      <c r="J287" s="42">
        <v>0</v>
      </c>
      <c r="K287" s="42">
        <v>0</v>
      </c>
      <c r="L287" s="42">
        <v>345712</v>
      </c>
      <c r="M287" s="42">
        <v>1586399</v>
      </c>
      <c r="N287" s="42">
        <v>18182215</v>
      </c>
      <c r="O287" s="42">
        <v>0</v>
      </c>
      <c r="P287" s="42">
        <v>0</v>
      </c>
      <c r="Q287" s="43">
        <f t="shared" si="33"/>
        <v>20114326</v>
      </c>
    </row>
    <row r="288" spans="2:17" outlineLevel="2" x14ac:dyDescent="0.25">
      <c r="B288" s="40" t="s">
        <v>34</v>
      </c>
      <c r="C288" s="95">
        <v>890500675</v>
      </c>
      <c r="D288" s="41" t="s">
        <v>280</v>
      </c>
      <c r="E288" s="42">
        <v>35</v>
      </c>
      <c r="F288" s="42">
        <v>0</v>
      </c>
      <c r="G288" s="42">
        <v>2927838</v>
      </c>
      <c r="H288" s="42">
        <f t="shared" si="36"/>
        <v>2927838</v>
      </c>
      <c r="I288" s="42">
        <v>0</v>
      </c>
      <c r="J288" s="42">
        <v>0</v>
      </c>
      <c r="K288" s="42">
        <v>0</v>
      </c>
      <c r="L288" s="42">
        <v>0</v>
      </c>
      <c r="M288" s="42">
        <v>0</v>
      </c>
      <c r="N288" s="42">
        <v>31485050</v>
      </c>
      <c r="O288" s="42">
        <v>0</v>
      </c>
      <c r="P288" s="42">
        <v>0</v>
      </c>
      <c r="Q288" s="43">
        <f t="shared" si="33"/>
        <v>34412888</v>
      </c>
    </row>
    <row r="289" spans="2:20" outlineLevel="2" x14ac:dyDescent="0.25">
      <c r="B289" s="40" t="s">
        <v>34</v>
      </c>
      <c r="C289" s="95">
        <v>891600091</v>
      </c>
      <c r="D289" s="41" t="s">
        <v>131</v>
      </c>
      <c r="E289" s="42">
        <v>230</v>
      </c>
      <c r="F289" s="42">
        <v>2753467</v>
      </c>
      <c r="G289" s="42">
        <v>181039985</v>
      </c>
      <c r="H289" s="42">
        <f t="shared" si="36"/>
        <v>183793452</v>
      </c>
      <c r="I289" s="42">
        <v>5716420</v>
      </c>
      <c r="J289" s="42">
        <v>0</v>
      </c>
      <c r="K289" s="42">
        <v>24133690</v>
      </c>
      <c r="L289" s="42">
        <v>11493093</v>
      </c>
      <c r="M289" s="42">
        <v>7076906</v>
      </c>
      <c r="N289" s="42">
        <v>269697028</v>
      </c>
      <c r="O289" s="42">
        <v>0</v>
      </c>
      <c r="P289" s="42">
        <v>0</v>
      </c>
      <c r="Q289" s="43">
        <f t="shared" si="33"/>
        <v>501910589</v>
      </c>
    </row>
    <row r="290" spans="2:20" outlineLevel="2" x14ac:dyDescent="0.25">
      <c r="B290" s="40" t="s">
        <v>34</v>
      </c>
      <c r="C290" s="95">
        <v>891856000</v>
      </c>
      <c r="D290" s="41" t="s">
        <v>132</v>
      </c>
      <c r="E290" s="42">
        <v>711</v>
      </c>
      <c r="F290" s="42">
        <v>8950</v>
      </c>
      <c r="G290" s="42">
        <v>7699234</v>
      </c>
      <c r="H290" s="42">
        <f t="shared" si="36"/>
        <v>7708184</v>
      </c>
      <c r="I290" s="42">
        <v>8545473</v>
      </c>
      <c r="J290" s="42">
        <v>3569666</v>
      </c>
      <c r="K290" s="42">
        <v>3660977</v>
      </c>
      <c r="L290" s="42">
        <v>16341515</v>
      </c>
      <c r="M290" s="42">
        <v>415944954</v>
      </c>
      <c r="N290" s="42">
        <v>1315814684</v>
      </c>
      <c r="O290" s="42">
        <v>0</v>
      </c>
      <c r="P290" s="42">
        <v>0</v>
      </c>
      <c r="Q290" s="43">
        <f t="shared" si="33"/>
        <v>1771585453</v>
      </c>
    </row>
    <row r="291" spans="2:20" outlineLevel="2" x14ac:dyDescent="0.25">
      <c r="B291" s="40" t="s">
        <v>34</v>
      </c>
      <c r="C291" s="95">
        <v>900156264</v>
      </c>
      <c r="D291" s="41" t="s">
        <v>133</v>
      </c>
      <c r="E291" s="42">
        <v>8174</v>
      </c>
      <c r="F291" s="42">
        <v>298619141.18000001</v>
      </c>
      <c r="G291" s="42">
        <v>1436928149</v>
      </c>
      <c r="H291" s="42">
        <f t="shared" si="36"/>
        <v>1735547290.1800001</v>
      </c>
      <c r="I291" s="42">
        <v>606712605</v>
      </c>
      <c r="J291" s="42">
        <v>1026622304</v>
      </c>
      <c r="K291" s="42">
        <v>1207849885.02</v>
      </c>
      <c r="L291" s="42">
        <v>2969339912</v>
      </c>
      <c r="M291" s="42">
        <v>5314701588</v>
      </c>
      <c r="N291" s="42">
        <v>1568971173</v>
      </c>
      <c r="O291" s="42">
        <v>-3851112176</v>
      </c>
      <c r="P291" s="42">
        <v>-1373682271</v>
      </c>
      <c r="Q291" s="43">
        <f t="shared" si="33"/>
        <v>9204950310.2000008</v>
      </c>
    </row>
    <row r="292" spans="2:20" outlineLevel="2" x14ac:dyDescent="0.25">
      <c r="B292" s="40" t="s">
        <v>34</v>
      </c>
      <c r="C292" s="95">
        <v>900226715</v>
      </c>
      <c r="D292" s="41" t="s">
        <v>114</v>
      </c>
      <c r="E292" s="42">
        <v>32970</v>
      </c>
      <c r="F292" s="42">
        <v>236812460.09999999</v>
      </c>
      <c r="G292" s="42">
        <v>1155839302</v>
      </c>
      <c r="H292" s="42">
        <f t="shared" si="36"/>
        <v>1392651762.0999999</v>
      </c>
      <c r="I292" s="42">
        <v>422614017</v>
      </c>
      <c r="J292" s="42">
        <v>790793695</v>
      </c>
      <c r="K292" s="42">
        <v>581537593</v>
      </c>
      <c r="L292" s="42">
        <v>3050884330</v>
      </c>
      <c r="M292" s="42">
        <v>5039026273</v>
      </c>
      <c r="N292" s="42">
        <v>3576556079</v>
      </c>
      <c r="O292" s="42">
        <v>-1805296774.77</v>
      </c>
      <c r="P292" s="42">
        <v>-704236226</v>
      </c>
      <c r="Q292" s="43">
        <f t="shared" si="33"/>
        <v>12344530748.33</v>
      </c>
    </row>
    <row r="293" spans="2:20" outlineLevel="2" x14ac:dyDescent="0.25">
      <c r="B293" s="40" t="s">
        <v>34</v>
      </c>
      <c r="C293" s="95">
        <v>900298372</v>
      </c>
      <c r="D293" s="41" t="s">
        <v>134</v>
      </c>
      <c r="E293" s="42">
        <v>125392</v>
      </c>
      <c r="F293" s="42">
        <v>3588590470.3600001</v>
      </c>
      <c r="G293" s="42">
        <v>21735177142.900002</v>
      </c>
      <c r="H293" s="42">
        <f t="shared" si="36"/>
        <v>25323767613.260002</v>
      </c>
      <c r="I293" s="42">
        <v>3606174932</v>
      </c>
      <c r="J293" s="42">
        <v>3181253875</v>
      </c>
      <c r="K293" s="42">
        <v>2174501192</v>
      </c>
      <c r="L293" s="42">
        <v>5773414047</v>
      </c>
      <c r="M293" s="42">
        <v>6089191369.0799999</v>
      </c>
      <c r="N293" s="42">
        <v>2305733653</v>
      </c>
      <c r="O293" s="42">
        <v>-1916580657</v>
      </c>
      <c r="P293" s="42">
        <v>-2636023976</v>
      </c>
      <c r="Q293" s="43">
        <f t="shared" si="33"/>
        <v>43901432048.340004</v>
      </c>
    </row>
    <row r="294" spans="2:20" outlineLevel="2" x14ac:dyDescent="0.25">
      <c r="B294" s="40" t="s">
        <v>34</v>
      </c>
      <c r="C294" s="95">
        <v>900604350</v>
      </c>
      <c r="D294" s="41" t="s">
        <v>135</v>
      </c>
      <c r="E294" s="42">
        <v>584</v>
      </c>
      <c r="F294" s="42">
        <v>8506273</v>
      </c>
      <c r="G294" s="42">
        <v>50608644</v>
      </c>
      <c r="H294" s="42">
        <f t="shared" si="36"/>
        <v>59114917</v>
      </c>
      <c r="I294" s="42">
        <v>131458139</v>
      </c>
      <c r="J294" s="42">
        <v>10439823</v>
      </c>
      <c r="K294" s="42">
        <v>40868796</v>
      </c>
      <c r="L294" s="42">
        <v>210473949</v>
      </c>
      <c r="M294" s="42">
        <v>252541545</v>
      </c>
      <c r="N294" s="42">
        <v>393318824.19999999</v>
      </c>
      <c r="O294" s="42">
        <v>0</v>
      </c>
      <c r="P294" s="42">
        <v>0</v>
      </c>
      <c r="Q294" s="43">
        <f>SUM(H294:P294)</f>
        <v>1098215993.2</v>
      </c>
    </row>
    <row r="295" spans="2:20" outlineLevel="2" x14ac:dyDescent="0.25">
      <c r="B295" s="40" t="s">
        <v>34</v>
      </c>
      <c r="C295" s="95">
        <v>900914254</v>
      </c>
      <c r="D295" s="41" t="s">
        <v>281</v>
      </c>
      <c r="E295" s="42">
        <v>3</v>
      </c>
      <c r="F295" s="42">
        <v>0</v>
      </c>
      <c r="G295" s="42">
        <v>2321552</v>
      </c>
      <c r="H295" s="42">
        <f t="shared" si="36"/>
        <v>2321552</v>
      </c>
      <c r="I295" s="42">
        <v>0</v>
      </c>
      <c r="J295" s="42">
        <v>0</v>
      </c>
      <c r="K295" s="42">
        <v>0</v>
      </c>
      <c r="L295" s="42">
        <v>0</v>
      </c>
      <c r="M295" s="42">
        <v>0</v>
      </c>
      <c r="N295" s="42">
        <v>2263252</v>
      </c>
      <c r="O295" s="42">
        <v>0</v>
      </c>
      <c r="P295" s="42">
        <v>0</v>
      </c>
      <c r="Q295" s="43">
        <f t="shared" ref="Q295:Q301" si="37">SUM(H295:P295)</f>
        <v>4584804</v>
      </c>
    </row>
    <row r="296" spans="2:20" outlineLevel="2" x14ac:dyDescent="0.25">
      <c r="B296" s="40" t="s">
        <v>34</v>
      </c>
      <c r="C296" s="95">
        <v>900935126</v>
      </c>
      <c r="D296" s="41" t="s">
        <v>136</v>
      </c>
      <c r="E296" s="42">
        <v>1513</v>
      </c>
      <c r="F296" s="42">
        <v>26731782</v>
      </c>
      <c r="G296" s="42">
        <v>86200298</v>
      </c>
      <c r="H296" s="42">
        <f t="shared" si="36"/>
        <v>112932080</v>
      </c>
      <c r="I296" s="42">
        <v>261338802</v>
      </c>
      <c r="J296" s="42">
        <v>102043330</v>
      </c>
      <c r="K296" s="42">
        <v>123597135</v>
      </c>
      <c r="L296" s="42">
        <v>20794023</v>
      </c>
      <c r="M296" s="42">
        <v>86860172.5</v>
      </c>
      <c r="N296" s="42">
        <v>935246913.89999998</v>
      </c>
      <c r="O296" s="42">
        <v>0</v>
      </c>
      <c r="P296" s="42">
        <v>0</v>
      </c>
      <c r="Q296" s="43">
        <f t="shared" si="37"/>
        <v>1642812456.4000001</v>
      </c>
    </row>
    <row r="297" spans="2:20" outlineLevel="2" x14ac:dyDescent="0.25">
      <c r="B297" s="40" t="s">
        <v>34</v>
      </c>
      <c r="C297" s="95">
        <v>901021565</v>
      </c>
      <c r="D297" s="41" t="s">
        <v>137</v>
      </c>
      <c r="E297" s="42">
        <v>1122</v>
      </c>
      <c r="F297" s="42">
        <v>10811627</v>
      </c>
      <c r="G297" s="42">
        <v>53966272</v>
      </c>
      <c r="H297" s="42">
        <f t="shared" si="36"/>
        <v>64777899</v>
      </c>
      <c r="I297" s="42">
        <v>79096119</v>
      </c>
      <c r="J297" s="42">
        <v>44838824</v>
      </c>
      <c r="K297" s="42">
        <v>44981780</v>
      </c>
      <c r="L297" s="42">
        <v>128197696</v>
      </c>
      <c r="M297" s="42">
        <v>63800980</v>
      </c>
      <c r="N297" s="42">
        <v>1186671998</v>
      </c>
      <c r="O297" s="42">
        <v>0</v>
      </c>
      <c r="P297" s="42">
        <v>-15691319</v>
      </c>
      <c r="Q297" s="43">
        <f t="shared" si="37"/>
        <v>1596673977</v>
      </c>
    </row>
    <row r="298" spans="2:20" outlineLevel="2" x14ac:dyDescent="0.25">
      <c r="B298" s="40" t="s">
        <v>34</v>
      </c>
      <c r="C298" s="95">
        <v>901543211</v>
      </c>
      <c r="D298" s="41" t="s">
        <v>138</v>
      </c>
      <c r="E298" s="42">
        <v>3912</v>
      </c>
      <c r="F298" s="42">
        <v>344298413.85000002</v>
      </c>
      <c r="G298" s="42">
        <v>1499166147</v>
      </c>
      <c r="H298" s="42">
        <f t="shared" si="36"/>
        <v>1843464560.8499999</v>
      </c>
      <c r="I298" s="42">
        <v>467484574</v>
      </c>
      <c r="J298" s="42">
        <v>308212911</v>
      </c>
      <c r="K298" s="42">
        <v>600639123</v>
      </c>
      <c r="L298" s="42">
        <v>212583606</v>
      </c>
      <c r="M298" s="42">
        <v>1593596584.3600001</v>
      </c>
      <c r="N298" s="42">
        <v>273064851.73000002</v>
      </c>
      <c r="O298" s="42">
        <v>-21950907.02</v>
      </c>
      <c r="P298" s="42">
        <v>0</v>
      </c>
      <c r="Q298" s="43">
        <f t="shared" si="37"/>
        <v>5277095303.9200001</v>
      </c>
    </row>
    <row r="299" spans="2:20" outlineLevel="2" x14ac:dyDescent="0.25">
      <c r="B299" s="40" t="s">
        <v>34</v>
      </c>
      <c r="C299" s="95">
        <v>901543761</v>
      </c>
      <c r="D299" s="41" t="s">
        <v>139</v>
      </c>
      <c r="E299" s="42">
        <v>228</v>
      </c>
      <c r="F299" s="42">
        <v>6613410</v>
      </c>
      <c r="G299" s="42">
        <v>55086092</v>
      </c>
      <c r="H299" s="42">
        <f t="shared" si="36"/>
        <v>61699502</v>
      </c>
      <c r="I299" s="42">
        <v>2387193</v>
      </c>
      <c r="J299" s="42">
        <v>12900418</v>
      </c>
      <c r="K299" s="42">
        <v>0</v>
      </c>
      <c r="L299" s="42">
        <v>11346304</v>
      </c>
      <c r="M299" s="42">
        <v>0</v>
      </c>
      <c r="N299" s="42">
        <v>114953087</v>
      </c>
      <c r="O299" s="42">
        <v>0</v>
      </c>
      <c r="P299" s="42">
        <v>0</v>
      </c>
      <c r="Q299" s="43">
        <f t="shared" si="37"/>
        <v>203286504</v>
      </c>
    </row>
    <row r="300" spans="2:20" outlineLevel="2" x14ac:dyDescent="0.25">
      <c r="B300" s="40" t="s">
        <v>34</v>
      </c>
      <c r="C300" s="95">
        <v>25036910071936</v>
      </c>
      <c r="D300" s="41" t="s">
        <v>324</v>
      </c>
      <c r="E300" s="42">
        <v>0</v>
      </c>
      <c r="F300" s="42">
        <v>5975463</v>
      </c>
      <c r="G300" s="42">
        <v>0</v>
      </c>
      <c r="H300" s="42">
        <f t="shared" si="36"/>
        <v>5975463</v>
      </c>
      <c r="I300" s="42">
        <v>0</v>
      </c>
      <c r="J300" s="42">
        <v>0</v>
      </c>
      <c r="K300" s="42">
        <v>0</v>
      </c>
      <c r="L300" s="42">
        <v>0</v>
      </c>
      <c r="M300" s="42">
        <v>0</v>
      </c>
      <c r="N300" s="42">
        <v>0</v>
      </c>
      <c r="O300" s="42">
        <v>0</v>
      </c>
      <c r="P300" s="42">
        <v>0</v>
      </c>
      <c r="Q300" s="43">
        <f t="shared" si="37"/>
        <v>5975463</v>
      </c>
    </row>
    <row r="301" spans="2:20" ht="12" outlineLevel="2" thickBot="1" x14ac:dyDescent="0.3">
      <c r="B301" s="40" t="s">
        <v>34</v>
      </c>
      <c r="C301" s="95">
        <v>25038710076358</v>
      </c>
      <c r="D301" s="41" t="s">
        <v>325</v>
      </c>
      <c r="E301" s="42">
        <v>0</v>
      </c>
      <c r="F301" s="42">
        <v>19456114.16</v>
      </c>
      <c r="G301" s="42">
        <v>0</v>
      </c>
      <c r="H301" s="42">
        <f t="shared" si="36"/>
        <v>19456114.16</v>
      </c>
      <c r="I301" s="42">
        <v>0</v>
      </c>
      <c r="J301" s="42">
        <v>0</v>
      </c>
      <c r="K301" s="42">
        <v>0</v>
      </c>
      <c r="L301" s="42">
        <v>0</v>
      </c>
      <c r="M301" s="42">
        <v>0</v>
      </c>
      <c r="N301" s="42">
        <v>0</v>
      </c>
      <c r="O301" s="42">
        <v>0</v>
      </c>
      <c r="P301" s="42">
        <v>0</v>
      </c>
      <c r="Q301" s="43">
        <f t="shared" si="37"/>
        <v>19456114.16</v>
      </c>
    </row>
    <row r="302" spans="2:20" ht="12" outlineLevel="1" thickBot="1" x14ac:dyDescent="0.3">
      <c r="B302" s="48" t="s">
        <v>58</v>
      </c>
      <c r="C302" s="97"/>
      <c r="D302" s="57"/>
      <c r="E302" s="58">
        <f t="shared" ref="E302:Q302" si="38">SUBTOTAL(9,E270:E301)</f>
        <v>190684</v>
      </c>
      <c r="F302" s="58">
        <f t="shared" si="38"/>
        <v>5025377786.0900002</v>
      </c>
      <c r="G302" s="58">
        <f t="shared" si="38"/>
        <v>29329856243.900002</v>
      </c>
      <c r="H302" s="58">
        <f t="shared" si="38"/>
        <v>34355234029.990002</v>
      </c>
      <c r="I302" s="58">
        <f t="shared" si="38"/>
        <v>8619266161</v>
      </c>
      <c r="J302" s="58">
        <f t="shared" si="38"/>
        <v>7978233255.6300001</v>
      </c>
      <c r="K302" s="58">
        <f t="shared" si="38"/>
        <v>6412392301.1199999</v>
      </c>
      <c r="L302" s="58">
        <f t="shared" si="38"/>
        <v>14935999667</v>
      </c>
      <c r="M302" s="58">
        <f t="shared" si="38"/>
        <v>20510028832.139999</v>
      </c>
      <c r="N302" s="58">
        <f t="shared" si="38"/>
        <v>15073485612.460001</v>
      </c>
      <c r="O302" s="58">
        <f t="shared" si="38"/>
        <v>-8641383842.7900009</v>
      </c>
      <c r="P302" s="58">
        <f t="shared" si="38"/>
        <v>-4729741375</v>
      </c>
      <c r="Q302" s="59">
        <f t="shared" si="38"/>
        <v>94513514641.549988</v>
      </c>
    </row>
    <row r="303" spans="2:20" s="35" customFormat="1" ht="12" thickBot="1" x14ac:dyDescent="0.3">
      <c r="B303" s="48" t="s">
        <v>63</v>
      </c>
      <c r="C303" s="102"/>
      <c r="D303" s="103"/>
      <c r="E303" s="104">
        <f t="shared" ref="E303:Q303" si="39">SUBTOTAL(9,E7:E301)</f>
        <v>358048</v>
      </c>
      <c r="F303" s="104">
        <f t="shared" si="39"/>
        <v>8136242515.1299915</v>
      </c>
      <c r="G303" s="104">
        <f t="shared" si="39"/>
        <v>43683694405.960007</v>
      </c>
      <c r="H303" s="104">
        <f t="shared" si="39"/>
        <v>51819936921.089996</v>
      </c>
      <c r="I303" s="104">
        <f t="shared" si="39"/>
        <v>14458759453</v>
      </c>
      <c r="J303" s="104">
        <f t="shared" si="39"/>
        <v>14244156860.629999</v>
      </c>
      <c r="K303" s="104">
        <f t="shared" si="39"/>
        <v>11391935651.120001</v>
      </c>
      <c r="L303" s="104">
        <f t="shared" si="39"/>
        <v>27863599509.779999</v>
      </c>
      <c r="M303" s="104">
        <f t="shared" si="39"/>
        <v>33045764496.480003</v>
      </c>
      <c r="N303" s="104">
        <f t="shared" si="39"/>
        <v>136031455071.10004</v>
      </c>
      <c r="O303" s="104">
        <f t="shared" si="39"/>
        <v>-8641383842.7900009</v>
      </c>
      <c r="P303" s="104">
        <f t="shared" si="39"/>
        <v>-12154025190.349998</v>
      </c>
      <c r="Q303" s="105">
        <f t="shared" si="39"/>
        <v>268060198930.06009</v>
      </c>
      <c r="R303" s="72"/>
      <c r="T303" s="107"/>
    </row>
    <row r="304" spans="2:20" x14ac:dyDescent="0.25">
      <c r="B304" s="35"/>
      <c r="C304" s="98"/>
      <c r="D304" s="49"/>
      <c r="E304" s="50"/>
      <c r="F304" s="50"/>
      <c r="G304" s="50"/>
      <c r="H304" s="50"/>
      <c r="K304" s="50"/>
      <c r="L304" s="50"/>
      <c r="M304" s="50"/>
      <c r="N304" s="50"/>
      <c r="O304" s="50"/>
      <c r="P304" s="50"/>
      <c r="Q304" s="50"/>
      <c r="S304" s="66"/>
    </row>
    <row r="305" spans="2:20" x14ac:dyDescent="0.25">
      <c r="B305" s="35"/>
      <c r="C305" s="98"/>
      <c r="D305" s="49"/>
      <c r="E305" s="50"/>
      <c r="F305" s="50"/>
      <c r="G305" s="50"/>
      <c r="H305" s="50"/>
      <c r="K305" s="50"/>
      <c r="L305" s="50"/>
      <c r="M305" s="50"/>
      <c r="N305" s="50"/>
      <c r="O305" s="50"/>
      <c r="P305" s="50"/>
      <c r="Q305" s="50"/>
      <c r="S305" s="66"/>
    </row>
    <row r="306" spans="2:20" x14ac:dyDescent="0.25">
      <c r="B306" s="35" t="s">
        <v>68</v>
      </c>
      <c r="C306" s="98"/>
      <c r="D306" s="49"/>
      <c r="E306" s="50"/>
      <c r="F306" s="50"/>
      <c r="G306" s="50"/>
      <c r="H306" s="50"/>
      <c r="K306" s="50"/>
      <c r="L306" s="50"/>
      <c r="M306" s="50"/>
      <c r="N306" s="50"/>
      <c r="O306" s="50"/>
      <c r="P306" s="50"/>
      <c r="Q306" s="50"/>
      <c r="T306" s="108"/>
    </row>
    <row r="307" spans="2:20" ht="12" thickBot="1" x14ac:dyDescent="0.3">
      <c r="B307" s="35"/>
      <c r="C307" s="98"/>
      <c r="D307" s="49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</row>
    <row r="308" spans="2:20" ht="23.25" thickBot="1" x14ac:dyDescent="0.3">
      <c r="B308" s="52" t="s">
        <v>69</v>
      </c>
      <c r="C308" s="99"/>
      <c r="D308" s="53"/>
      <c r="E308" s="31" t="s">
        <v>6</v>
      </c>
      <c r="F308" s="32" t="s">
        <v>7</v>
      </c>
      <c r="G308" s="32" t="s">
        <v>8</v>
      </c>
      <c r="H308" s="32" t="s">
        <v>9</v>
      </c>
      <c r="I308" s="33" t="s">
        <v>10</v>
      </c>
      <c r="J308" s="32" t="s">
        <v>11</v>
      </c>
      <c r="K308" s="32" t="s">
        <v>12</v>
      </c>
      <c r="L308" s="32" t="s">
        <v>13</v>
      </c>
      <c r="M308" s="32" t="s">
        <v>14</v>
      </c>
      <c r="N308" s="34" t="s">
        <v>15</v>
      </c>
      <c r="O308" s="32" t="s">
        <v>16</v>
      </c>
      <c r="P308" s="32" t="s">
        <v>17</v>
      </c>
      <c r="Q308" s="32" t="s">
        <v>53</v>
      </c>
    </row>
    <row r="309" spans="2:20" x14ac:dyDescent="0.25">
      <c r="B309" s="54" t="s">
        <v>70</v>
      </c>
      <c r="C309" s="100"/>
      <c r="D309" s="55"/>
      <c r="E309" s="56">
        <v>0</v>
      </c>
      <c r="F309" s="42">
        <v>0</v>
      </c>
      <c r="G309" s="42">
        <v>0</v>
      </c>
      <c r="H309" s="42">
        <v>0</v>
      </c>
      <c r="I309" s="42">
        <v>0</v>
      </c>
      <c r="J309" s="42">
        <v>0</v>
      </c>
      <c r="K309" s="42">
        <v>0</v>
      </c>
      <c r="L309" s="42">
        <v>0</v>
      </c>
      <c r="M309" s="42">
        <v>0</v>
      </c>
      <c r="N309" s="42">
        <v>0</v>
      </c>
      <c r="O309" s="42">
        <v>0</v>
      </c>
      <c r="P309" s="42">
        <v>0</v>
      </c>
      <c r="Q309" s="43">
        <f>SUM(H309:P309)</f>
        <v>0</v>
      </c>
    </row>
    <row r="310" spans="2:20" x14ac:dyDescent="0.25">
      <c r="B310" s="54" t="s">
        <v>518</v>
      </c>
      <c r="C310" s="100"/>
      <c r="D310" s="55"/>
      <c r="E310" s="56"/>
      <c r="F310" s="42"/>
      <c r="G310" s="42"/>
      <c r="H310" s="42"/>
      <c r="I310" s="42">
        <v>73552587</v>
      </c>
      <c r="J310" s="42"/>
      <c r="K310" s="42"/>
      <c r="L310" s="42"/>
      <c r="M310" s="42"/>
      <c r="N310" s="42"/>
      <c r="O310" s="42"/>
      <c r="P310" s="42"/>
      <c r="Q310" s="43">
        <f t="shared" ref="Q310:Q311" si="40">SUM(H310:P310)</f>
        <v>73552587</v>
      </c>
    </row>
    <row r="311" spans="2:20" x14ac:dyDescent="0.25">
      <c r="B311" s="54" t="s">
        <v>71</v>
      </c>
      <c r="C311" s="100"/>
      <c r="D311" s="55"/>
      <c r="E311" s="56">
        <v>0</v>
      </c>
      <c r="F311" s="42">
        <v>0</v>
      </c>
      <c r="G311" s="42">
        <v>0</v>
      </c>
      <c r="H311" s="42">
        <v>0</v>
      </c>
      <c r="I311" s="42">
        <v>54393240.399999999</v>
      </c>
      <c r="J311" s="42">
        <v>0</v>
      </c>
      <c r="K311" s="42">
        <v>0</v>
      </c>
      <c r="L311" s="42">
        <v>0</v>
      </c>
      <c r="M311" s="42">
        <v>0</v>
      </c>
      <c r="N311" s="42">
        <v>0</v>
      </c>
      <c r="O311" s="42">
        <v>0</v>
      </c>
      <c r="P311" s="42">
        <v>0</v>
      </c>
      <c r="Q311" s="43">
        <f t="shared" si="40"/>
        <v>54393240.399999999</v>
      </c>
    </row>
    <row r="312" spans="2:20" x14ac:dyDescent="0.25">
      <c r="B312" s="54" t="s">
        <v>72</v>
      </c>
      <c r="C312" s="100"/>
      <c r="D312" s="55"/>
      <c r="E312" s="56">
        <v>0</v>
      </c>
      <c r="F312" s="42">
        <v>0</v>
      </c>
      <c r="G312" s="42">
        <v>0</v>
      </c>
      <c r="H312" s="42">
        <v>0</v>
      </c>
      <c r="I312" s="42">
        <v>14646248.039999999</v>
      </c>
      <c r="J312" s="42">
        <v>0</v>
      </c>
      <c r="K312" s="42">
        <v>0</v>
      </c>
      <c r="L312" s="42">
        <v>0</v>
      </c>
      <c r="M312" s="42">
        <v>0</v>
      </c>
      <c r="N312" s="42">
        <v>0</v>
      </c>
      <c r="O312" s="42">
        <v>0</v>
      </c>
      <c r="P312" s="42">
        <v>0</v>
      </c>
      <c r="Q312" s="43">
        <f>SUM(H312:P312)</f>
        <v>14646248.039999999</v>
      </c>
    </row>
    <row r="313" spans="2:20" x14ac:dyDescent="0.25">
      <c r="B313" s="54" t="s">
        <v>73</v>
      </c>
      <c r="C313" s="100"/>
      <c r="D313" s="55"/>
      <c r="E313" s="56">
        <v>0</v>
      </c>
      <c r="F313" s="42">
        <v>0</v>
      </c>
      <c r="G313" s="42">
        <v>0</v>
      </c>
      <c r="H313" s="42">
        <v>0</v>
      </c>
      <c r="I313" s="42">
        <v>2509148974.21</v>
      </c>
      <c r="J313" s="42">
        <v>0</v>
      </c>
      <c r="K313" s="42">
        <v>0</v>
      </c>
      <c r="L313" s="42">
        <v>0</v>
      </c>
      <c r="M313" s="42">
        <v>0</v>
      </c>
      <c r="N313" s="42">
        <v>0</v>
      </c>
      <c r="O313" s="42">
        <v>0</v>
      </c>
      <c r="P313" s="42">
        <v>0</v>
      </c>
      <c r="Q313" s="43">
        <f>SUM(H313:P313)</f>
        <v>2509148974.21</v>
      </c>
    </row>
    <row r="314" spans="2:20" ht="12" thickBot="1" x14ac:dyDescent="0.3">
      <c r="B314" s="54" t="s">
        <v>74</v>
      </c>
      <c r="C314" s="100"/>
      <c r="D314" s="55"/>
      <c r="E314" s="56">
        <v>0</v>
      </c>
      <c r="F314" s="42">
        <v>0</v>
      </c>
      <c r="G314" s="42">
        <v>0</v>
      </c>
      <c r="H314" s="42">
        <v>0</v>
      </c>
      <c r="I314" s="42">
        <v>0</v>
      </c>
      <c r="J314" s="42">
        <v>0</v>
      </c>
      <c r="K314" s="42">
        <v>0</v>
      </c>
      <c r="L314" s="42">
        <v>0</v>
      </c>
      <c r="M314" s="42">
        <v>0</v>
      </c>
      <c r="N314" s="42">
        <v>4860131220.5599995</v>
      </c>
      <c r="O314" s="42">
        <v>0</v>
      </c>
      <c r="P314" s="42">
        <v>0</v>
      </c>
      <c r="Q314" s="43">
        <f>SUM(H314:P314)</f>
        <v>4860131220.5599995</v>
      </c>
    </row>
    <row r="315" spans="2:20" s="35" customFormat="1" ht="12" thickBot="1" x14ac:dyDescent="0.3">
      <c r="B315" s="48" t="s">
        <v>75</v>
      </c>
      <c r="C315" s="102"/>
      <c r="D315" s="109"/>
      <c r="E315" s="104">
        <f t="shared" ref="E315:M315" si="41">SUM(E309:E314)</f>
        <v>0</v>
      </c>
      <c r="F315" s="104">
        <f t="shared" si="41"/>
        <v>0</v>
      </c>
      <c r="G315" s="104">
        <f t="shared" si="41"/>
        <v>0</v>
      </c>
      <c r="H315" s="104">
        <f t="shared" si="41"/>
        <v>0</v>
      </c>
      <c r="I315" s="104">
        <f t="shared" si="41"/>
        <v>2651741049.6500001</v>
      </c>
      <c r="J315" s="104">
        <f t="shared" si="41"/>
        <v>0</v>
      </c>
      <c r="K315" s="104">
        <f t="shared" si="41"/>
        <v>0</v>
      </c>
      <c r="L315" s="104">
        <f t="shared" si="41"/>
        <v>0</v>
      </c>
      <c r="M315" s="104">
        <f t="shared" si="41"/>
        <v>0</v>
      </c>
      <c r="N315" s="104">
        <f>SUM(N309:N314)</f>
        <v>4860131220.5599995</v>
      </c>
      <c r="O315" s="104">
        <f t="shared" ref="O315:P315" si="42">SUM(O309:O314)</f>
        <v>0</v>
      </c>
      <c r="P315" s="104">
        <f t="shared" si="42"/>
        <v>0</v>
      </c>
      <c r="Q315" s="105">
        <f>SUM(Q309:Q314)</f>
        <v>7511872270.2099991</v>
      </c>
      <c r="R315" s="72"/>
    </row>
    <row r="316" spans="2:20" ht="12" thickBot="1" x14ac:dyDescent="0.3"/>
    <row r="317" spans="2:20" ht="12" thickBot="1" x14ac:dyDescent="0.3">
      <c r="B317" s="48" t="s">
        <v>76</v>
      </c>
      <c r="C317" s="101"/>
      <c r="D317" s="62"/>
      <c r="E317" s="63">
        <f>+E315+E303</f>
        <v>358048</v>
      </c>
      <c r="F317" s="63">
        <f t="shared" ref="F317:Q317" si="43">+F315+F303</f>
        <v>8136242515.1299915</v>
      </c>
      <c r="G317" s="63">
        <f t="shared" si="43"/>
        <v>43683694405.960007</v>
      </c>
      <c r="H317" s="63">
        <f t="shared" si="43"/>
        <v>51819936921.089996</v>
      </c>
      <c r="I317" s="63">
        <f t="shared" si="43"/>
        <v>17110500502.65</v>
      </c>
      <c r="J317" s="63">
        <f t="shared" si="43"/>
        <v>14244156860.629999</v>
      </c>
      <c r="K317" s="63">
        <f t="shared" si="43"/>
        <v>11391935651.120001</v>
      </c>
      <c r="L317" s="63">
        <f t="shared" si="43"/>
        <v>27863599509.779999</v>
      </c>
      <c r="M317" s="63">
        <f t="shared" si="43"/>
        <v>33045764496.480003</v>
      </c>
      <c r="N317" s="63">
        <f t="shared" si="43"/>
        <v>140891586291.66003</v>
      </c>
      <c r="O317" s="63">
        <f t="shared" si="43"/>
        <v>-8641383842.7900009</v>
      </c>
      <c r="P317" s="63">
        <f t="shared" si="43"/>
        <v>-12154025190.349998</v>
      </c>
      <c r="Q317" s="106">
        <f t="shared" si="43"/>
        <v>275572071200.27008</v>
      </c>
    </row>
    <row r="318" spans="2:20" x14ac:dyDescent="0.25">
      <c r="B318" s="49"/>
      <c r="C318" s="98"/>
      <c r="D318" s="49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</row>
    <row r="319" spans="2:20" x14ac:dyDescent="0.25">
      <c r="B319" s="49"/>
      <c r="C319" s="98"/>
      <c r="D319" s="49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</row>
    <row r="320" spans="2:20" x14ac:dyDescent="0.25">
      <c r="B320" s="49"/>
      <c r="C320" s="98"/>
      <c r="D320" s="49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</row>
    <row r="321" spans="2:18" x14ac:dyDescent="0.2">
      <c r="B321" s="60"/>
    </row>
    <row r="322" spans="2:18" customFormat="1" ht="15" x14ac:dyDescent="0.25">
      <c r="B322" s="128" t="s">
        <v>66</v>
      </c>
      <c r="C322" s="128"/>
      <c r="E322" s="61"/>
      <c r="F322" s="61"/>
      <c r="G322" s="61"/>
      <c r="H322" s="61"/>
      <c r="Q322" s="61"/>
      <c r="R322" s="73"/>
    </row>
    <row r="323" spans="2:18" customFormat="1" ht="15" x14ac:dyDescent="0.25">
      <c r="B323" s="18" t="s">
        <v>65</v>
      </c>
      <c r="C323" s="87"/>
      <c r="E323" s="61"/>
      <c r="F323" s="61"/>
      <c r="G323" s="61"/>
      <c r="H323" s="61"/>
      <c r="Q323" s="61"/>
      <c r="R323" s="73"/>
    </row>
    <row r="324" spans="2:18" customFormat="1" ht="15" x14ac:dyDescent="0.25">
      <c r="B324" s="18" t="s">
        <v>61</v>
      </c>
      <c r="C324" s="87"/>
      <c r="E324" s="61"/>
      <c r="F324" s="61"/>
      <c r="G324" s="61"/>
      <c r="H324" s="61"/>
      <c r="R324" s="73"/>
    </row>
    <row r="325" spans="2:18" customFormat="1" ht="15" x14ac:dyDescent="0.25">
      <c r="B325" s="18"/>
      <c r="C325" s="87"/>
      <c r="E325" s="61"/>
      <c r="F325" s="61"/>
      <c r="G325" s="61"/>
      <c r="H325" s="61"/>
      <c r="R325" s="73"/>
    </row>
    <row r="326" spans="2:18" customFormat="1" ht="15" x14ac:dyDescent="0.25">
      <c r="B326" s="18"/>
      <c r="C326" s="87"/>
      <c r="E326" s="61"/>
      <c r="F326" s="61"/>
      <c r="G326" s="61"/>
      <c r="H326" s="61"/>
      <c r="M326" s="61"/>
      <c r="R326" s="73"/>
    </row>
    <row r="327" spans="2:18" customFormat="1" ht="15" x14ac:dyDescent="0.25">
      <c r="B327" s="19" t="s">
        <v>62</v>
      </c>
      <c r="C327" s="87"/>
      <c r="E327" s="61"/>
      <c r="F327" s="61"/>
      <c r="G327" s="61"/>
      <c r="H327" s="61"/>
      <c r="M327" s="61"/>
      <c r="R327" s="73"/>
    </row>
    <row r="328" spans="2:18" customFormat="1" ht="15" x14ac:dyDescent="0.25">
      <c r="B328" s="18" t="s">
        <v>64</v>
      </c>
      <c r="C328" s="87"/>
      <c r="E328" s="61"/>
      <c r="F328" s="61"/>
      <c r="G328" s="61"/>
      <c r="H328" s="61"/>
      <c r="M328" s="61"/>
      <c r="R328" s="73"/>
    </row>
    <row r="329" spans="2:18" customFormat="1" ht="15" x14ac:dyDescent="0.25">
      <c r="B329" s="18" t="s">
        <v>61</v>
      </c>
      <c r="C329" s="87"/>
      <c r="E329" s="61"/>
      <c r="F329" s="61"/>
      <c r="G329" s="61"/>
      <c r="H329" s="61"/>
      <c r="R329" s="73"/>
    </row>
    <row r="330" spans="2:18" customFormat="1" ht="15" x14ac:dyDescent="0.25">
      <c r="B330" s="18"/>
      <c r="C330" s="88"/>
      <c r="E330" s="61"/>
      <c r="F330" s="61"/>
      <c r="G330" s="61"/>
      <c r="H330" s="61"/>
      <c r="R330" s="73"/>
    </row>
    <row r="331" spans="2:18" customFormat="1" ht="15" x14ac:dyDescent="0.25">
      <c r="B331" s="18"/>
      <c r="C331" s="88"/>
      <c r="E331" s="61"/>
      <c r="F331" s="61"/>
      <c r="G331" s="61"/>
      <c r="H331" s="61"/>
      <c r="R331" s="73"/>
    </row>
  </sheetData>
  <autoFilter ref="B6:T302" xr:uid="{4AAE9E61-CDC8-41BF-8636-A6CE2A694B70}"/>
  <mergeCells count="1">
    <mergeCell ref="B322:C322"/>
  </mergeCells>
  <pageMargins left="0.94488188976377963" right="0.23622047244094491" top="0.74803149606299213" bottom="0.74803149606299213" header="0.31496062992125984" footer="0.31496062992125984"/>
  <pageSetup paperSize="5" scale="55" fitToHeight="0" orientation="landscape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0CD9C-D914-4FCF-BD05-AA16DFFA5045}">
  <sheetPr filterMode="1"/>
  <dimension ref="B2:H355"/>
  <sheetViews>
    <sheetView showGridLines="0" tabSelected="1" workbookViewId="0">
      <pane xSplit="4" ySplit="5" topLeftCell="E42" activePane="bottomRight" state="frozen"/>
      <selection pane="topRight" activeCell="E1" sqref="E1"/>
      <selection pane="bottomLeft" activeCell="A6" sqref="A6"/>
      <selection pane="bottomRight" activeCell="C47" sqref="C47"/>
    </sheetView>
  </sheetViews>
  <sheetFormatPr baseColWidth="10" defaultRowHeight="15" outlineLevelRow="2" x14ac:dyDescent="0.25"/>
  <cols>
    <col min="1" max="1" width="6.7109375" customWidth="1"/>
    <col min="2" max="2" width="28.28515625" customWidth="1"/>
    <col min="3" max="3" width="15.5703125" style="78" customWidth="1"/>
    <col min="4" max="4" width="42.140625" customWidth="1"/>
    <col min="5" max="7" width="15.85546875" style="1" customWidth="1"/>
    <col min="8" max="8" width="16.5703125" customWidth="1"/>
  </cols>
  <sheetData>
    <row r="2" spans="2:8" x14ac:dyDescent="0.25">
      <c r="C2" s="77" t="s">
        <v>287</v>
      </c>
    </row>
    <row r="3" spans="2:8" x14ac:dyDescent="0.25">
      <c r="C3" s="77" t="s">
        <v>515</v>
      </c>
      <c r="D3" s="14"/>
    </row>
    <row r="4" spans="2:8" ht="15.75" thickBot="1" x14ac:dyDescent="0.3"/>
    <row r="5" spans="2:8" ht="21.75" customHeight="1" thickBot="1" x14ac:dyDescent="0.3">
      <c r="B5" s="15" t="s">
        <v>3</v>
      </c>
      <c r="C5" s="79" t="s">
        <v>4</v>
      </c>
      <c r="D5" s="16" t="s">
        <v>5</v>
      </c>
      <c r="E5" s="24" t="s">
        <v>516</v>
      </c>
      <c r="F5" s="67" t="s">
        <v>517</v>
      </c>
      <c r="G5" s="17" t="s">
        <v>286</v>
      </c>
      <c r="H5" s="110" t="s">
        <v>522</v>
      </c>
    </row>
    <row r="6" spans="2:8" hidden="1" outlineLevel="2" x14ac:dyDescent="0.25">
      <c r="B6" s="10" t="s">
        <v>19</v>
      </c>
      <c r="C6" s="80">
        <v>860002180</v>
      </c>
      <c r="D6" s="11" t="s">
        <v>326</v>
      </c>
      <c r="E6" s="12">
        <v>140560356</v>
      </c>
      <c r="F6" s="12">
        <v>161904967.92000002</v>
      </c>
      <c r="G6" s="13">
        <f>+F6-E6</f>
        <v>21344611.920000017</v>
      </c>
    </row>
    <row r="7" spans="2:8" hidden="1" outlineLevel="2" x14ac:dyDescent="0.25">
      <c r="B7" s="4" t="s">
        <v>19</v>
      </c>
      <c r="C7" s="81">
        <v>860002184</v>
      </c>
      <c r="D7" s="5" t="s">
        <v>327</v>
      </c>
      <c r="E7" s="6">
        <v>43628344</v>
      </c>
      <c r="F7" s="6">
        <v>44924785</v>
      </c>
      <c r="G7" s="13">
        <f t="shared" ref="G7:G69" si="0">+F7-E7</f>
        <v>1296441</v>
      </c>
    </row>
    <row r="8" spans="2:8" hidden="1" outlineLevel="2" x14ac:dyDescent="0.25">
      <c r="B8" s="4" t="s">
        <v>19</v>
      </c>
      <c r="C8" s="81">
        <v>860002400</v>
      </c>
      <c r="D8" s="5" t="s">
        <v>328</v>
      </c>
      <c r="E8" s="6">
        <v>900951669.37</v>
      </c>
      <c r="F8" s="6">
        <v>1037142109.4800001</v>
      </c>
      <c r="G8" s="13">
        <f t="shared" si="0"/>
        <v>136190440.11000013</v>
      </c>
    </row>
    <row r="9" spans="2:8" hidden="1" outlineLevel="2" x14ac:dyDescent="0.25">
      <c r="B9" s="4" t="s">
        <v>19</v>
      </c>
      <c r="C9" s="81">
        <v>860002503</v>
      </c>
      <c r="D9" s="5" t="s">
        <v>329</v>
      </c>
      <c r="E9" s="6">
        <v>23161210.039999999</v>
      </c>
      <c r="F9" s="6">
        <v>13069231</v>
      </c>
      <c r="G9" s="13">
        <f t="shared" si="0"/>
        <v>-10091979.039999999</v>
      </c>
    </row>
    <row r="10" spans="2:8" hidden="1" outlineLevel="2" x14ac:dyDescent="0.25">
      <c r="B10" s="4" t="s">
        <v>19</v>
      </c>
      <c r="C10" s="81">
        <v>860009578</v>
      </c>
      <c r="D10" s="5" t="s">
        <v>330</v>
      </c>
      <c r="E10" s="6">
        <v>268913847.23000002</v>
      </c>
      <c r="F10" s="6">
        <v>226959628.01999998</v>
      </c>
      <c r="G10" s="13">
        <f t="shared" si="0"/>
        <v>-41954219.210000038</v>
      </c>
    </row>
    <row r="11" spans="2:8" hidden="1" outlineLevel="2" x14ac:dyDescent="0.25">
      <c r="B11" s="4" t="s">
        <v>19</v>
      </c>
      <c r="C11" s="81">
        <v>860028415</v>
      </c>
      <c r="D11" s="5" t="s">
        <v>331</v>
      </c>
      <c r="E11" s="6">
        <v>30702617</v>
      </c>
      <c r="F11" s="6">
        <v>8371577</v>
      </c>
      <c r="G11" s="13">
        <f t="shared" si="0"/>
        <v>-22331040</v>
      </c>
    </row>
    <row r="12" spans="2:8" hidden="1" outlineLevel="2" x14ac:dyDescent="0.25">
      <c r="B12" s="4" t="s">
        <v>19</v>
      </c>
      <c r="C12" s="81">
        <v>860037013</v>
      </c>
      <c r="D12" s="5" t="s">
        <v>332</v>
      </c>
      <c r="E12" s="6">
        <v>1788437758.5599999</v>
      </c>
      <c r="F12" s="6">
        <v>2469347118.3400002</v>
      </c>
      <c r="G12" s="13">
        <f t="shared" si="0"/>
        <v>680909359.78000021</v>
      </c>
    </row>
    <row r="13" spans="2:8" hidden="1" outlineLevel="2" x14ac:dyDescent="0.25">
      <c r="B13" s="4" t="s">
        <v>19</v>
      </c>
      <c r="C13" s="81">
        <v>860039988</v>
      </c>
      <c r="D13" s="5" t="s">
        <v>502</v>
      </c>
      <c r="E13" s="6">
        <v>57870504</v>
      </c>
      <c r="F13" s="6">
        <v>53882657</v>
      </c>
      <c r="G13" s="13">
        <f t="shared" si="0"/>
        <v>-3987847</v>
      </c>
    </row>
    <row r="14" spans="2:8" hidden="1" outlineLevel="2" x14ac:dyDescent="0.25">
      <c r="B14" s="4" t="s">
        <v>19</v>
      </c>
      <c r="C14" s="81">
        <v>860524654</v>
      </c>
      <c r="D14" s="5" t="s">
        <v>333</v>
      </c>
      <c r="E14" s="6">
        <v>2339902</v>
      </c>
      <c r="F14" s="6">
        <v>9046030</v>
      </c>
      <c r="G14" s="13">
        <f t="shared" si="0"/>
        <v>6706128</v>
      </c>
    </row>
    <row r="15" spans="2:8" hidden="1" outlineLevel="2" x14ac:dyDescent="0.25">
      <c r="B15" s="4" t="s">
        <v>19</v>
      </c>
      <c r="C15" s="81">
        <v>890903407</v>
      </c>
      <c r="D15" s="5" t="s">
        <v>334</v>
      </c>
      <c r="E15" s="6">
        <v>138470198.34999999</v>
      </c>
      <c r="F15" s="6">
        <v>352081239.80000001</v>
      </c>
      <c r="G15" s="13">
        <f t="shared" si="0"/>
        <v>213611041.45000002</v>
      </c>
    </row>
    <row r="16" spans="2:8" hidden="1" outlineLevel="2" x14ac:dyDescent="0.25">
      <c r="B16" s="4" t="s">
        <v>19</v>
      </c>
      <c r="C16" s="81">
        <v>891700037</v>
      </c>
      <c r="D16" s="5" t="s">
        <v>335</v>
      </c>
      <c r="E16" s="6">
        <v>65752874</v>
      </c>
      <c r="F16" s="6">
        <v>506481.1</v>
      </c>
      <c r="G16" s="13">
        <f t="shared" si="0"/>
        <v>-65246392.899999999</v>
      </c>
    </row>
    <row r="17" spans="2:7" hidden="1" outlineLevel="2" x14ac:dyDescent="0.25">
      <c r="B17" s="4" t="s">
        <v>19</v>
      </c>
      <c r="C17" s="81">
        <v>901037916</v>
      </c>
      <c r="D17" s="5" t="s">
        <v>105</v>
      </c>
      <c r="E17" s="6">
        <v>6011326054.0900021</v>
      </c>
      <c r="F17" s="6">
        <v>9469555887.3000011</v>
      </c>
      <c r="G17" s="13">
        <f t="shared" si="0"/>
        <v>3458229833.2099991</v>
      </c>
    </row>
    <row r="18" spans="2:7" hidden="1" outlineLevel="2" x14ac:dyDescent="0.25">
      <c r="B18" s="4" t="s">
        <v>19</v>
      </c>
      <c r="C18" s="81">
        <v>1000352078</v>
      </c>
      <c r="D18" s="5" t="s">
        <v>288</v>
      </c>
      <c r="E18" s="6">
        <v>0</v>
      </c>
      <c r="F18" s="6">
        <v>31737037.399999999</v>
      </c>
      <c r="G18" s="13">
        <f t="shared" si="0"/>
        <v>31737037.399999999</v>
      </c>
    </row>
    <row r="19" spans="2:7" hidden="1" outlineLevel="2" x14ac:dyDescent="0.25">
      <c r="B19" s="4" t="s">
        <v>19</v>
      </c>
      <c r="C19" s="81">
        <v>1022958439</v>
      </c>
      <c r="D19" s="5" t="s">
        <v>292</v>
      </c>
      <c r="E19" s="6">
        <v>12436157.76</v>
      </c>
      <c r="F19" s="6">
        <v>0</v>
      </c>
      <c r="G19" s="13">
        <f t="shared" si="0"/>
        <v>-12436157.76</v>
      </c>
    </row>
    <row r="20" spans="2:7" hidden="1" outlineLevel="2" x14ac:dyDescent="0.25">
      <c r="B20" s="7" t="s">
        <v>19</v>
      </c>
      <c r="C20" s="82">
        <v>1233525458</v>
      </c>
      <c r="D20" s="8" t="s">
        <v>315</v>
      </c>
      <c r="E20" s="9">
        <v>0</v>
      </c>
      <c r="F20" s="9">
        <v>85831.360000000001</v>
      </c>
      <c r="G20" s="74">
        <f t="shared" si="0"/>
        <v>85831.360000000001</v>
      </c>
    </row>
    <row r="21" spans="2:7" ht="15.75" hidden="1" outlineLevel="1" collapsed="1" thickBot="1" x14ac:dyDescent="0.3">
      <c r="B21" s="25" t="s">
        <v>41</v>
      </c>
      <c r="C21" s="89"/>
      <c r="D21" s="90"/>
      <c r="E21" s="91">
        <f>SUBTOTAL(9,E6:E20)</f>
        <v>0</v>
      </c>
      <c r="F21" s="91">
        <f>SUBTOTAL(9,F6:F20)</f>
        <v>0</v>
      </c>
      <c r="G21" s="22">
        <f>SUBTOTAL(9,G6:G20)</f>
        <v>0</v>
      </c>
    </row>
    <row r="22" spans="2:7" hidden="1" outlineLevel="2" x14ac:dyDescent="0.25">
      <c r="B22" s="10" t="s">
        <v>20</v>
      </c>
      <c r="C22" s="80">
        <v>79757349</v>
      </c>
      <c r="D22" s="11" t="s">
        <v>316</v>
      </c>
      <c r="E22" s="12">
        <v>0</v>
      </c>
      <c r="F22" s="12">
        <v>218978.82</v>
      </c>
      <c r="G22" s="13">
        <f t="shared" si="0"/>
        <v>218978.82</v>
      </c>
    </row>
    <row r="23" spans="2:7" hidden="1" outlineLevel="2" x14ac:dyDescent="0.25">
      <c r="B23" s="4" t="s">
        <v>20</v>
      </c>
      <c r="C23" s="81">
        <v>800226175</v>
      </c>
      <c r="D23" s="5" t="s">
        <v>336</v>
      </c>
      <c r="E23" s="6">
        <v>21815646.370000001</v>
      </c>
      <c r="F23" s="6">
        <v>3780084</v>
      </c>
      <c r="G23" s="13">
        <f t="shared" si="0"/>
        <v>-18035562.370000001</v>
      </c>
    </row>
    <row r="24" spans="2:7" hidden="1" outlineLevel="2" x14ac:dyDescent="0.25">
      <c r="B24" s="4" t="s">
        <v>20</v>
      </c>
      <c r="C24" s="81">
        <v>830008686</v>
      </c>
      <c r="D24" s="5" t="s">
        <v>337</v>
      </c>
      <c r="E24" s="6">
        <v>16584697</v>
      </c>
      <c r="F24" s="6">
        <v>19277084</v>
      </c>
      <c r="G24" s="13">
        <f t="shared" si="0"/>
        <v>2692387</v>
      </c>
    </row>
    <row r="25" spans="2:7" hidden="1" outlineLevel="2" x14ac:dyDescent="0.25">
      <c r="B25" s="4" t="s">
        <v>20</v>
      </c>
      <c r="C25" s="81">
        <v>860002180</v>
      </c>
      <c r="D25" s="5" t="s">
        <v>326</v>
      </c>
      <c r="E25" s="6">
        <v>12544309</v>
      </c>
      <c r="F25" s="6">
        <v>12480609</v>
      </c>
      <c r="G25" s="13">
        <f t="shared" si="0"/>
        <v>-63700</v>
      </c>
    </row>
    <row r="26" spans="2:7" hidden="1" outlineLevel="2" x14ac:dyDescent="0.25">
      <c r="B26" s="4" t="s">
        <v>20</v>
      </c>
      <c r="C26" s="81">
        <v>860002183</v>
      </c>
      <c r="D26" s="5" t="s">
        <v>338</v>
      </c>
      <c r="E26" s="6">
        <v>107548545.25</v>
      </c>
      <c r="F26" s="6">
        <v>93998506.969999999</v>
      </c>
      <c r="G26" s="13">
        <f t="shared" si="0"/>
        <v>-13550038.280000001</v>
      </c>
    </row>
    <row r="27" spans="2:7" hidden="1" outlineLevel="2" x14ac:dyDescent="0.25">
      <c r="B27" s="4" t="s">
        <v>20</v>
      </c>
      <c r="C27" s="81">
        <v>860002503</v>
      </c>
      <c r="D27" s="5" t="s">
        <v>329</v>
      </c>
      <c r="E27" s="6">
        <v>13008146</v>
      </c>
      <c r="F27" s="6">
        <v>22465385</v>
      </c>
      <c r="G27" s="13">
        <f t="shared" si="0"/>
        <v>9457239</v>
      </c>
    </row>
    <row r="28" spans="2:7" hidden="1" outlineLevel="2" x14ac:dyDescent="0.25">
      <c r="B28" s="4" t="s">
        <v>20</v>
      </c>
      <c r="C28" s="81">
        <v>860008645</v>
      </c>
      <c r="D28" s="5" t="s">
        <v>339</v>
      </c>
      <c r="E28" s="6">
        <v>5174155</v>
      </c>
      <c r="F28" s="6">
        <v>260400</v>
      </c>
      <c r="G28" s="13">
        <f t="shared" si="0"/>
        <v>-4913755</v>
      </c>
    </row>
    <row r="29" spans="2:7" hidden="1" outlineLevel="2" x14ac:dyDescent="0.25">
      <c r="B29" s="4" t="s">
        <v>20</v>
      </c>
      <c r="C29" s="81">
        <v>860009174</v>
      </c>
      <c r="D29" s="5" t="s">
        <v>340</v>
      </c>
      <c r="E29" s="6">
        <v>3875136</v>
      </c>
      <c r="F29" s="6">
        <v>6070130</v>
      </c>
      <c r="G29" s="13">
        <f t="shared" si="0"/>
        <v>2194994</v>
      </c>
    </row>
    <row r="30" spans="2:7" hidden="1" outlineLevel="2" x14ac:dyDescent="0.25">
      <c r="B30" s="4" t="s">
        <v>20</v>
      </c>
      <c r="C30" s="81">
        <v>860011153</v>
      </c>
      <c r="D30" s="5" t="s">
        <v>341</v>
      </c>
      <c r="E30" s="6">
        <v>16302011</v>
      </c>
      <c r="F30" s="6">
        <v>10558094.65</v>
      </c>
      <c r="G30" s="13">
        <f t="shared" si="0"/>
        <v>-5743916.3499999996</v>
      </c>
    </row>
    <row r="31" spans="2:7" hidden="1" outlineLevel="2" x14ac:dyDescent="0.25">
      <c r="B31" s="4" t="s">
        <v>20</v>
      </c>
      <c r="C31" s="81">
        <v>890903790</v>
      </c>
      <c r="D31" s="5" t="s">
        <v>342</v>
      </c>
      <c r="E31" s="6">
        <v>191898087</v>
      </c>
      <c r="F31" s="6">
        <v>356623853</v>
      </c>
      <c r="G31" s="13">
        <f t="shared" si="0"/>
        <v>164725766</v>
      </c>
    </row>
    <row r="32" spans="2:7" hidden="1" outlineLevel="2" x14ac:dyDescent="0.25">
      <c r="B32" s="4" t="s">
        <v>20</v>
      </c>
      <c r="C32" s="81">
        <v>891700037</v>
      </c>
      <c r="D32" s="5" t="s">
        <v>335</v>
      </c>
      <c r="E32" s="6">
        <v>793843</v>
      </c>
      <c r="F32" s="6">
        <v>0</v>
      </c>
      <c r="G32" s="13">
        <f t="shared" si="0"/>
        <v>-793843</v>
      </c>
    </row>
    <row r="33" spans="2:8" ht="15.75" hidden="1" outlineLevel="1" collapsed="1" thickBot="1" x14ac:dyDescent="0.3">
      <c r="B33" s="25" t="s">
        <v>42</v>
      </c>
      <c r="C33" s="89"/>
      <c r="D33" s="90"/>
      <c r="E33" s="91">
        <f>SUBTOTAL(9,E22:E32)</f>
        <v>0</v>
      </c>
      <c r="F33" s="91">
        <f>SUBTOTAL(9,F22:F32)</f>
        <v>0</v>
      </c>
      <c r="G33" s="22">
        <f>SUBTOTAL(9,G22:G32)</f>
        <v>0</v>
      </c>
    </row>
    <row r="34" spans="2:8" outlineLevel="2" x14ac:dyDescent="0.25">
      <c r="B34" s="4" t="s">
        <v>21</v>
      </c>
      <c r="C34" s="81">
        <v>800251440</v>
      </c>
      <c r="D34" s="5" t="s">
        <v>503</v>
      </c>
      <c r="E34" s="6">
        <v>339943181</v>
      </c>
      <c r="F34" s="6">
        <v>912066551.80999994</v>
      </c>
      <c r="G34" s="13">
        <f t="shared" si="0"/>
        <v>572123370.80999994</v>
      </c>
      <c r="H34" t="s">
        <v>521</v>
      </c>
    </row>
    <row r="35" spans="2:8" outlineLevel="2" x14ac:dyDescent="0.25">
      <c r="B35" s="4" t="s">
        <v>21</v>
      </c>
      <c r="C35" s="81">
        <v>830003564</v>
      </c>
      <c r="D35" s="5" t="s">
        <v>352</v>
      </c>
      <c r="E35" s="6">
        <v>0</v>
      </c>
      <c r="F35" s="6">
        <v>570896400</v>
      </c>
      <c r="G35" s="13">
        <f t="shared" si="0"/>
        <v>570896400</v>
      </c>
      <c r="H35" t="s">
        <v>521</v>
      </c>
    </row>
    <row r="36" spans="2:8" outlineLevel="2" x14ac:dyDescent="0.25">
      <c r="B36" s="4" t="s">
        <v>21</v>
      </c>
      <c r="C36" s="81">
        <v>900226715</v>
      </c>
      <c r="D36" s="5" t="s">
        <v>343</v>
      </c>
      <c r="E36" s="6">
        <v>385852935</v>
      </c>
      <c r="F36" s="6">
        <v>292528152</v>
      </c>
      <c r="G36" s="13">
        <f t="shared" si="0"/>
        <v>-93324783</v>
      </c>
      <c r="H36" t="s">
        <v>521</v>
      </c>
    </row>
    <row r="37" spans="2:8" hidden="1" outlineLevel="2" x14ac:dyDescent="0.25">
      <c r="B37" s="4" t="s">
        <v>21</v>
      </c>
      <c r="C37" s="81">
        <v>1006157072</v>
      </c>
      <c r="D37" s="5" t="s">
        <v>317</v>
      </c>
      <c r="E37" s="6">
        <v>0</v>
      </c>
      <c r="F37" s="6">
        <v>17600</v>
      </c>
      <c r="G37" s="13">
        <f t="shared" si="0"/>
        <v>17600</v>
      </c>
    </row>
    <row r="38" spans="2:8" ht="15.75" hidden="1" outlineLevel="1" thickBot="1" x14ac:dyDescent="0.3">
      <c r="B38" s="25" t="s">
        <v>43</v>
      </c>
      <c r="C38" s="89"/>
      <c r="D38" s="90"/>
      <c r="E38" s="91">
        <f>SUBTOTAL(9,E34:E37)</f>
        <v>725796116</v>
      </c>
      <c r="F38" s="91">
        <f>SUBTOTAL(9,F34:F37)</f>
        <v>1775491103.8099999</v>
      </c>
      <c r="G38" s="22">
        <f>SUBTOTAL(9,G34:G37)</f>
        <v>1049694987.8099999</v>
      </c>
    </row>
    <row r="39" spans="2:8" hidden="1" outlineLevel="2" x14ac:dyDescent="0.25">
      <c r="B39" s="4" t="s">
        <v>22</v>
      </c>
      <c r="C39" s="81">
        <v>800088702</v>
      </c>
      <c r="D39" s="5" t="s">
        <v>344</v>
      </c>
      <c r="E39" s="6">
        <v>902951947.02999997</v>
      </c>
      <c r="F39" s="6">
        <v>1446920818.7</v>
      </c>
      <c r="G39" s="13">
        <f t="shared" si="0"/>
        <v>543968871.67000008</v>
      </c>
    </row>
    <row r="40" spans="2:8" hidden="1" outlineLevel="2" x14ac:dyDescent="0.25">
      <c r="B40" s="4" t="s">
        <v>22</v>
      </c>
      <c r="C40" s="81">
        <v>800112806</v>
      </c>
      <c r="D40" s="5" t="s">
        <v>345</v>
      </c>
      <c r="E40" s="6">
        <v>3036774</v>
      </c>
      <c r="F40" s="6">
        <v>3036774</v>
      </c>
      <c r="G40" s="13">
        <f t="shared" si="0"/>
        <v>0</v>
      </c>
    </row>
    <row r="41" spans="2:8" hidden="1" outlineLevel="2" x14ac:dyDescent="0.25">
      <c r="B41" s="4" t="s">
        <v>22</v>
      </c>
      <c r="C41" s="81">
        <v>800130907</v>
      </c>
      <c r="D41" s="5" t="s">
        <v>346</v>
      </c>
      <c r="E41" s="6">
        <v>1815501894.52</v>
      </c>
      <c r="F41" s="6">
        <v>2465152648.7399998</v>
      </c>
      <c r="G41" s="13">
        <f t="shared" si="0"/>
        <v>649650754.21999979</v>
      </c>
    </row>
    <row r="42" spans="2:8" outlineLevel="2" x14ac:dyDescent="0.25">
      <c r="B42" s="4" t="s">
        <v>22</v>
      </c>
      <c r="C42" s="135">
        <v>800249241</v>
      </c>
      <c r="D42" s="5" t="s">
        <v>347</v>
      </c>
      <c r="E42" s="6">
        <v>4458514</v>
      </c>
      <c r="F42" s="6">
        <v>4458514</v>
      </c>
      <c r="G42" s="13">
        <f t="shared" si="0"/>
        <v>0</v>
      </c>
      <c r="H42" t="s">
        <v>521</v>
      </c>
    </row>
    <row r="43" spans="2:8" outlineLevel="2" x14ac:dyDescent="0.25">
      <c r="B43" s="4" t="s">
        <v>22</v>
      </c>
      <c r="C43" s="81">
        <v>800251440</v>
      </c>
      <c r="D43" s="5" t="s">
        <v>503</v>
      </c>
      <c r="E43" s="6">
        <v>808643619.00999999</v>
      </c>
      <c r="F43" s="6">
        <v>1525510140.9200001</v>
      </c>
      <c r="G43" s="13">
        <f t="shared" si="0"/>
        <v>716866521.91000009</v>
      </c>
      <c r="H43" t="s">
        <v>521</v>
      </c>
    </row>
    <row r="44" spans="2:8" outlineLevel="2" x14ac:dyDescent="0.25">
      <c r="B44" s="4" t="s">
        <v>22</v>
      </c>
      <c r="C44" s="81">
        <v>805001157</v>
      </c>
      <c r="D44" s="5" t="s">
        <v>348</v>
      </c>
      <c r="E44" s="6">
        <v>46531032</v>
      </c>
      <c r="F44" s="6">
        <v>16645946</v>
      </c>
      <c r="G44" s="13">
        <f t="shared" si="0"/>
        <v>-29885086</v>
      </c>
      <c r="H44" t="s">
        <v>521</v>
      </c>
    </row>
    <row r="45" spans="2:8" hidden="1" outlineLevel="2" x14ac:dyDescent="0.25">
      <c r="B45" s="4" t="s">
        <v>22</v>
      </c>
      <c r="C45" s="81">
        <v>806008394</v>
      </c>
      <c r="D45" s="5" t="s">
        <v>349</v>
      </c>
      <c r="E45" s="6">
        <v>361204494</v>
      </c>
      <c r="F45" s="6">
        <v>314829315</v>
      </c>
      <c r="G45" s="13">
        <f t="shared" si="0"/>
        <v>-46375179</v>
      </c>
    </row>
    <row r="46" spans="2:8" hidden="1" outlineLevel="2" x14ac:dyDescent="0.25">
      <c r="B46" s="4" t="s">
        <v>22</v>
      </c>
      <c r="C46" s="81">
        <v>809008362</v>
      </c>
      <c r="D46" s="5" t="s">
        <v>350</v>
      </c>
      <c r="E46" s="6">
        <v>13735543</v>
      </c>
      <c r="F46" s="6">
        <v>10949032</v>
      </c>
      <c r="G46" s="13">
        <f t="shared" si="0"/>
        <v>-2786511</v>
      </c>
    </row>
    <row r="47" spans="2:8" outlineLevel="2" x14ac:dyDescent="0.25">
      <c r="B47" s="4" t="s">
        <v>22</v>
      </c>
      <c r="C47" s="81">
        <v>817000248</v>
      </c>
      <c r="D47" s="5" t="s">
        <v>351</v>
      </c>
      <c r="E47" s="6">
        <v>18151020</v>
      </c>
      <c r="F47" s="6">
        <v>18151020</v>
      </c>
      <c r="G47" s="13">
        <f t="shared" si="0"/>
        <v>0</v>
      </c>
      <c r="H47" t="s">
        <v>521</v>
      </c>
    </row>
    <row r="48" spans="2:8" outlineLevel="2" x14ac:dyDescent="0.25">
      <c r="B48" s="4" t="s">
        <v>22</v>
      </c>
      <c r="C48" s="81">
        <v>830003564</v>
      </c>
      <c r="D48" s="5" t="s">
        <v>352</v>
      </c>
      <c r="E48" s="6">
        <v>6100637020.25</v>
      </c>
      <c r="F48" s="6">
        <v>8789563209.8100014</v>
      </c>
      <c r="G48" s="13">
        <f t="shared" si="0"/>
        <v>2688926189.5600014</v>
      </c>
      <c r="H48" t="s">
        <v>521</v>
      </c>
    </row>
    <row r="49" spans="2:8" hidden="1" outlineLevel="2" x14ac:dyDescent="0.25">
      <c r="B49" s="4" t="s">
        <v>22</v>
      </c>
      <c r="C49" s="81">
        <v>830028288</v>
      </c>
      <c r="D49" s="5" t="s">
        <v>353</v>
      </c>
      <c r="E49" s="6">
        <v>769026</v>
      </c>
      <c r="F49" s="6">
        <v>769026</v>
      </c>
      <c r="G49" s="13">
        <f t="shared" si="0"/>
        <v>0</v>
      </c>
    </row>
    <row r="50" spans="2:8" hidden="1" outlineLevel="2" x14ac:dyDescent="0.25">
      <c r="B50" s="4" t="s">
        <v>22</v>
      </c>
      <c r="C50" s="81">
        <v>830113831</v>
      </c>
      <c r="D50" s="5" t="s">
        <v>354</v>
      </c>
      <c r="E50" s="6">
        <v>186522917.56</v>
      </c>
      <c r="F50" s="6">
        <v>147624784.56</v>
      </c>
      <c r="G50" s="13">
        <f t="shared" si="0"/>
        <v>-38898133</v>
      </c>
    </row>
    <row r="51" spans="2:8" hidden="1" outlineLevel="2" x14ac:dyDescent="0.25">
      <c r="B51" s="4" t="s">
        <v>22</v>
      </c>
      <c r="C51" s="81">
        <v>837000084</v>
      </c>
      <c r="D51" s="5" t="s">
        <v>355</v>
      </c>
      <c r="E51" s="6">
        <v>3850827</v>
      </c>
      <c r="F51" s="6">
        <v>1153375</v>
      </c>
      <c r="G51" s="13">
        <f t="shared" si="0"/>
        <v>-2697452</v>
      </c>
    </row>
    <row r="52" spans="2:8" hidden="1" outlineLevel="2" x14ac:dyDescent="0.25">
      <c r="B52" s="4" t="s">
        <v>22</v>
      </c>
      <c r="C52" s="81">
        <v>839000495</v>
      </c>
      <c r="D52" s="5" t="s">
        <v>499</v>
      </c>
      <c r="E52" s="6">
        <v>0</v>
      </c>
      <c r="F52" s="6">
        <v>399488</v>
      </c>
      <c r="G52" s="13">
        <f t="shared" si="0"/>
        <v>399488</v>
      </c>
    </row>
    <row r="53" spans="2:8" hidden="1" outlineLevel="2" x14ac:dyDescent="0.25">
      <c r="B53" s="4" t="s">
        <v>22</v>
      </c>
      <c r="C53" s="81">
        <v>860066942</v>
      </c>
      <c r="D53" s="5" t="s">
        <v>356</v>
      </c>
      <c r="E53" s="6">
        <v>1877086890.29</v>
      </c>
      <c r="F53" s="6">
        <v>2182453309.0899997</v>
      </c>
      <c r="G53" s="13">
        <f t="shared" si="0"/>
        <v>305366418.79999971</v>
      </c>
    </row>
    <row r="54" spans="2:8" hidden="1" outlineLevel="2" x14ac:dyDescent="0.25">
      <c r="B54" s="4" t="s">
        <v>22</v>
      </c>
      <c r="C54" s="81">
        <v>890102044</v>
      </c>
      <c r="D54" s="5" t="s">
        <v>357</v>
      </c>
      <c r="E54" s="6">
        <v>6595739</v>
      </c>
      <c r="F54" s="6">
        <v>2765285</v>
      </c>
      <c r="G54" s="13">
        <f t="shared" si="0"/>
        <v>-3830454</v>
      </c>
    </row>
    <row r="55" spans="2:8" hidden="1" outlineLevel="2" x14ac:dyDescent="0.25">
      <c r="B55" s="4" t="s">
        <v>22</v>
      </c>
      <c r="C55" s="81">
        <v>890205361</v>
      </c>
      <c r="D55" s="5" t="s">
        <v>293</v>
      </c>
      <c r="E55" s="6">
        <v>2545084</v>
      </c>
      <c r="F55" s="6">
        <v>0</v>
      </c>
      <c r="G55" s="13">
        <f t="shared" si="0"/>
        <v>-2545084</v>
      </c>
    </row>
    <row r="56" spans="2:8" hidden="1" outlineLevel="2" x14ac:dyDescent="0.25">
      <c r="B56" s="4" t="s">
        <v>22</v>
      </c>
      <c r="C56" s="81">
        <v>890303093</v>
      </c>
      <c r="D56" s="5" t="s">
        <v>358</v>
      </c>
      <c r="E56" s="6">
        <v>7882336</v>
      </c>
      <c r="F56" s="6">
        <v>20125272</v>
      </c>
      <c r="G56" s="13">
        <f t="shared" si="0"/>
        <v>12242936</v>
      </c>
    </row>
    <row r="57" spans="2:8" hidden="1" outlineLevel="2" x14ac:dyDescent="0.25">
      <c r="B57" s="4" t="s">
        <v>22</v>
      </c>
      <c r="C57" s="81">
        <v>891600091</v>
      </c>
      <c r="D57" s="5" t="s">
        <v>359</v>
      </c>
      <c r="E57" s="6">
        <v>1281923</v>
      </c>
      <c r="F57" s="6">
        <v>1089015</v>
      </c>
      <c r="G57" s="13">
        <f t="shared" si="0"/>
        <v>-192908</v>
      </c>
    </row>
    <row r="58" spans="2:8" outlineLevel="2" x14ac:dyDescent="0.25">
      <c r="B58" s="4" t="s">
        <v>22</v>
      </c>
      <c r="C58" s="81">
        <v>891856000</v>
      </c>
      <c r="D58" s="134" t="s">
        <v>360</v>
      </c>
      <c r="E58" s="6">
        <v>198849254.72</v>
      </c>
      <c r="F58" s="6">
        <v>201701544.72</v>
      </c>
      <c r="G58" s="13">
        <f t="shared" si="0"/>
        <v>2852290</v>
      </c>
      <c r="H58" t="s">
        <v>521</v>
      </c>
    </row>
    <row r="59" spans="2:8" outlineLevel="2" x14ac:dyDescent="0.25">
      <c r="B59" s="4" t="s">
        <v>22</v>
      </c>
      <c r="C59" s="81">
        <v>900156264</v>
      </c>
      <c r="D59" s="5" t="s">
        <v>361</v>
      </c>
      <c r="E59" s="6">
        <v>4074939105.0600004</v>
      </c>
      <c r="F59" s="6">
        <v>5104131701.9200001</v>
      </c>
      <c r="G59" s="13">
        <f t="shared" si="0"/>
        <v>1029192596.8599997</v>
      </c>
      <c r="H59" t="s">
        <v>521</v>
      </c>
    </row>
    <row r="60" spans="2:8" outlineLevel="2" x14ac:dyDescent="0.25">
      <c r="B60" s="4" t="s">
        <v>22</v>
      </c>
      <c r="C60" s="81">
        <v>900226715</v>
      </c>
      <c r="D60" s="5" t="s">
        <v>343</v>
      </c>
      <c r="E60" s="6">
        <v>641274363.23000002</v>
      </c>
      <c r="F60" s="6">
        <v>474705132</v>
      </c>
      <c r="G60" s="13">
        <f t="shared" si="0"/>
        <v>-166569231.23000002</v>
      </c>
      <c r="H60" t="s">
        <v>521</v>
      </c>
    </row>
    <row r="61" spans="2:8" hidden="1" outlineLevel="2" x14ac:dyDescent="0.25">
      <c r="B61" s="4" t="s">
        <v>22</v>
      </c>
      <c r="C61" s="81">
        <v>900256090</v>
      </c>
      <c r="D61" s="5" t="s">
        <v>362</v>
      </c>
      <c r="E61" s="6">
        <v>8892239</v>
      </c>
      <c r="F61" s="6">
        <v>0</v>
      </c>
      <c r="G61" s="13">
        <f t="shared" si="0"/>
        <v>-8892239</v>
      </c>
    </row>
    <row r="62" spans="2:8" hidden="1" outlineLevel="2" x14ac:dyDescent="0.25">
      <c r="B62" s="4" t="s">
        <v>22</v>
      </c>
      <c r="C62" s="81">
        <v>900298372</v>
      </c>
      <c r="D62" s="5" t="s">
        <v>134</v>
      </c>
      <c r="E62" s="6">
        <v>429931823.71999997</v>
      </c>
      <c r="F62" s="6">
        <v>993519392.67000008</v>
      </c>
      <c r="G62" s="13">
        <f t="shared" si="0"/>
        <v>563587568.95000005</v>
      </c>
    </row>
    <row r="63" spans="2:8" outlineLevel="2" x14ac:dyDescent="0.25">
      <c r="B63" s="4" t="s">
        <v>22</v>
      </c>
      <c r="C63" s="81">
        <v>900604350</v>
      </c>
      <c r="D63" s="5" t="s">
        <v>363</v>
      </c>
      <c r="E63" s="6">
        <v>16390078</v>
      </c>
      <c r="F63" s="6">
        <v>16507968</v>
      </c>
      <c r="G63" s="13">
        <f t="shared" si="0"/>
        <v>117890</v>
      </c>
      <c r="H63" t="s">
        <v>521</v>
      </c>
    </row>
    <row r="64" spans="2:8" outlineLevel="2" x14ac:dyDescent="0.25">
      <c r="B64" s="4" t="s">
        <v>22</v>
      </c>
      <c r="C64" s="81">
        <v>900935126</v>
      </c>
      <c r="D64" s="132" t="s">
        <v>364</v>
      </c>
      <c r="E64" s="6">
        <v>61204549.75</v>
      </c>
      <c r="F64" s="6">
        <v>52393979.75</v>
      </c>
      <c r="G64" s="13">
        <f t="shared" si="0"/>
        <v>-8810570</v>
      </c>
      <c r="H64" t="s">
        <v>521</v>
      </c>
    </row>
    <row r="65" spans="2:8" outlineLevel="2" x14ac:dyDescent="0.25">
      <c r="B65" s="4" t="s">
        <v>22</v>
      </c>
      <c r="C65" s="81">
        <v>901021565</v>
      </c>
      <c r="D65" s="133" t="s">
        <v>365</v>
      </c>
      <c r="E65" s="6">
        <v>4215244</v>
      </c>
      <c r="F65" s="6">
        <v>4329998</v>
      </c>
      <c r="G65" s="13">
        <f t="shared" si="0"/>
        <v>114754</v>
      </c>
      <c r="H65" t="s">
        <v>521</v>
      </c>
    </row>
    <row r="66" spans="2:8" hidden="1" outlineLevel="2" x14ac:dyDescent="0.25">
      <c r="B66" s="4" t="s">
        <v>22</v>
      </c>
      <c r="C66" s="81">
        <v>901543211</v>
      </c>
      <c r="D66" s="5" t="s">
        <v>366</v>
      </c>
      <c r="E66" s="6">
        <v>246129564</v>
      </c>
      <c r="F66" s="6">
        <v>146840388</v>
      </c>
      <c r="G66" s="13">
        <f t="shared" si="0"/>
        <v>-99289176</v>
      </c>
    </row>
    <row r="67" spans="2:8" hidden="1" outlineLevel="2" x14ac:dyDescent="0.25">
      <c r="B67" s="4" t="s">
        <v>22</v>
      </c>
      <c r="C67" s="81">
        <v>901543761</v>
      </c>
      <c r="D67" s="5" t="s">
        <v>367</v>
      </c>
      <c r="E67" s="6">
        <v>8617879</v>
      </c>
      <c r="F67" s="6">
        <v>14563993</v>
      </c>
      <c r="G67" s="13">
        <f t="shared" si="0"/>
        <v>5946114</v>
      </c>
    </row>
    <row r="68" spans="2:8" hidden="1" outlineLevel="2" x14ac:dyDescent="0.25">
      <c r="B68" s="4" t="s">
        <v>22</v>
      </c>
      <c r="C68" s="81">
        <v>1111205866</v>
      </c>
      <c r="D68" s="5" t="s">
        <v>318</v>
      </c>
      <c r="E68" s="6">
        <v>0</v>
      </c>
      <c r="F68" s="6">
        <v>431374</v>
      </c>
      <c r="G68" s="13">
        <f t="shared" si="0"/>
        <v>431374</v>
      </c>
    </row>
    <row r="69" spans="2:8" hidden="1" outlineLevel="2" x14ac:dyDescent="0.25">
      <c r="B69" s="4" t="s">
        <v>22</v>
      </c>
      <c r="C69" s="81" t="s">
        <v>87</v>
      </c>
      <c r="D69" s="5" t="s">
        <v>88</v>
      </c>
      <c r="E69" s="6">
        <v>5530300</v>
      </c>
      <c r="F69" s="6">
        <v>0</v>
      </c>
      <c r="G69" s="13">
        <f t="shared" si="0"/>
        <v>-5530300</v>
      </c>
    </row>
    <row r="70" spans="2:8" ht="15.75" hidden="1" outlineLevel="1" thickBot="1" x14ac:dyDescent="0.3">
      <c r="B70" s="25" t="s">
        <v>44</v>
      </c>
      <c r="C70" s="89"/>
      <c r="D70" s="90"/>
      <c r="E70" s="91">
        <f>SUBTOTAL(9,E39:E69)</f>
        <v>11975293800.02</v>
      </c>
      <c r="F70" s="91">
        <f>SUBTOTAL(9,F39:F69)</f>
        <v>16208099155.120001</v>
      </c>
      <c r="G70" s="22">
        <f>SUBTOTAL(9,G39:G69)</f>
        <v>4232805355.1000009</v>
      </c>
    </row>
    <row r="71" spans="2:8" hidden="1" outlineLevel="2" x14ac:dyDescent="0.25">
      <c r="B71" s="4" t="s">
        <v>23</v>
      </c>
      <c r="C71" s="81">
        <v>52798233</v>
      </c>
      <c r="D71" s="5" t="s">
        <v>140</v>
      </c>
      <c r="E71" s="6">
        <v>0</v>
      </c>
      <c r="F71" s="6">
        <v>461920</v>
      </c>
      <c r="G71" s="13">
        <f t="shared" ref="G71:G134" si="1">+F71-E71</f>
        <v>461920</v>
      </c>
    </row>
    <row r="72" spans="2:8" hidden="1" outlineLevel="2" x14ac:dyDescent="0.25">
      <c r="B72" s="4" t="s">
        <v>23</v>
      </c>
      <c r="C72" s="81">
        <v>800225340</v>
      </c>
      <c r="D72" s="5" t="s">
        <v>59</v>
      </c>
      <c r="E72" s="6">
        <v>218007604</v>
      </c>
      <c r="F72" s="6">
        <v>68995530</v>
      </c>
      <c r="G72" s="13">
        <f t="shared" si="1"/>
        <v>-149012074</v>
      </c>
    </row>
    <row r="73" spans="2:8" hidden="1" outlineLevel="2" x14ac:dyDescent="0.25">
      <c r="B73" s="4" t="s">
        <v>23</v>
      </c>
      <c r="C73" s="81">
        <v>800250596</v>
      </c>
      <c r="D73" s="5" t="s">
        <v>368</v>
      </c>
      <c r="E73" s="6">
        <v>3427635</v>
      </c>
      <c r="F73" s="6">
        <v>1260171</v>
      </c>
      <c r="G73" s="13">
        <f t="shared" si="1"/>
        <v>-2167464</v>
      </c>
    </row>
    <row r="74" spans="2:8" hidden="1" outlineLevel="2" x14ac:dyDescent="0.25">
      <c r="B74" s="4" t="s">
        <v>23</v>
      </c>
      <c r="C74" s="81">
        <v>830007606</v>
      </c>
      <c r="D74" s="5" t="s">
        <v>77</v>
      </c>
      <c r="E74" s="6">
        <v>509091</v>
      </c>
      <c r="F74" s="6">
        <v>847091</v>
      </c>
      <c r="G74" s="13">
        <f t="shared" si="1"/>
        <v>338000</v>
      </c>
    </row>
    <row r="75" spans="2:8" hidden="1" outlineLevel="2" x14ac:dyDescent="0.25">
      <c r="B75" s="4" t="s">
        <v>23</v>
      </c>
      <c r="C75" s="81">
        <v>830038196</v>
      </c>
      <c r="D75" s="5" t="s">
        <v>504</v>
      </c>
      <c r="E75" s="6">
        <v>0</v>
      </c>
      <c r="F75" s="6">
        <v>0</v>
      </c>
      <c r="G75" s="13">
        <f t="shared" si="1"/>
        <v>0</v>
      </c>
    </row>
    <row r="76" spans="2:8" hidden="1" outlineLevel="2" x14ac:dyDescent="0.25">
      <c r="B76" s="4" t="s">
        <v>23</v>
      </c>
      <c r="C76" s="81">
        <v>830105118</v>
      </c>
      <c r="D76" s="5" t="s">
        <v>369</v>
      </c>
      <c r="E76" s="6">
        <v>596160</v>
      </c>
      <c r="F76" s="6">
        <v>0</v>
      </c>
      <c r="G76" s="13">
        <f t="shared" si="1"/>
        <v>-596160</v>
      </c>
    </row>
    <row r="77" spans="2:8" hidden="1" outlineLevel="2" x14ac:dyDescent="0.25">
      <c r="B77" s="4" t="s">
        <v>23</v>
      </c>
      <c r="C77" s="81">
        <v>860013720</v>
      </c>
      <c r="D77" s="5" t="s">
        <v>82</v>
      </c>
      <c r="E77" s="6">
        <v>166369214</v>
      </c>
      <c r="F77" s="6">
        <v>33827342</v>
      </c>
      <c r="G77" s="13">
        <f t="shared" si="1"/>
        <v>-132541872</v>
      </c>
    </row>
    <row r="78" spans="2:8" hidden="1" outlineLevel="2" x14ac:dyDescent="0.25">
      <c r="B78" s="4" t="s">
        <v>23</v>
      </c>
      <c r="C78" s="81">
        <v>860056070</v>
      </c>
      <c r="D78" s="5" t="s">
        <v>79</v>
      </c>
      <c r="E78" s="6">
        <v>1706840423</v>
      </c>
      <c r="F78" s="6">
        <v>657906963</v>
      </c>
      <c r="G78" s="13">
        <f t="shared" si="1"/>
        <v>-1048933460</v>
      </c>
    </row>
    <row r="79" spans="2:8" hidden="1" outlineLevel="2" x14ac:dyDescent="0.25">
      <c r="B79" s="4" t="s">
        <v>23</v>
      </c>
      <c r="C79" s="81">
        <v>860066789</v>
      </c>
      <c r="D79" s="5" t="s">
        <v>370</v>
      </c>
      <c r="E79" s="6">
        <v>57852857</v>
      </c>
      <c r="F79" s="6">
        <v>99657635</v>
      </c>
      <c r="G79" s="13">
        <f t="shared" si="1"/>
        <v>41804778</v>
      </c>
    </row>
    <row r="80" spans="2:8" hidden="1" outlineLevel="2" x14ac:dyDescent="0.25">
      <c r="B80" s="4" t="s">
        <v>23</v>
      </c>
      <c r="C80" s="81">
        <v>860074914</v>
      </c>
      <c r="D80" s="5" t="s">
        <v>294</v>
      </c>
      <c r="E80" s="6">
        <v>1720320</v>
      </c>
      <c r="F80" s="6">
        <v>0</v>
      </c>
      <c r="G80" s="13">
        <f t="shared" si="1"/>
        <v>-1720320</v>
      </c>
    </row>
    <row r="81" spans="2:7" hidden="1" outlineLevel="2" x14ac:dyDescent="0.25">
      <c r="B81" s="4" t="s">
        <v>23</v>
      </c>
      <c r="C81" s="81">
        <v>860075558</v>
      </c>
      <c r="D81" s="5" t="s">
        <v>143</v>
      </c>
      <c r="E81" s="6">
        <v>258334245</v>
      </c>
      <c r="F81" s="6">
        <v>13048722</v>
      </c>
      <c r="G81" s="13">
        <f t="shared" si="1"/>
        <v>-245285523</v>
      </c>
    </row>
    <row r="82" spans="2:7" hidden="1" outlineLevel="2" x14ac:dyDescent="0.25">
      <c r="B82" s="4" t="s">
        <v>23</v>
      </c>
      <c r="C82" s="81">
        <v>860517302</v>
      </c>
      <c r="D82" s="5" t="s">
        <v>60</v>
      </c>
      <c r="E82" s="6">
        <v>5213590</v>
      </c>
      <c r="F82" s="6">
        <v>18337959.059999999</v>
      </c>
      <c r="G82" s="13">
        <f t="shared" si="1"/>
        <v>13124369.059999999</v>
      </c>
    </row>
    <row r="83" spans="2:7" hidden="1" outlineLevel="2" x14ac:dyDescent="0.25">
      <c r="B83" s="4" t="s">
        <v>23</v>
      </c>
      <c r="C83" s="81">
        <v>860517647</v>
      </c>
      <c r="D83" s="5" t="s">
        <v>24</v>
      </c>
      <c r="E83" s="6">
        <v>102489685</v>
      </c>
      <c r="F83" s="6">
        <v>16107149</v>
      </c>
      <c r="G83" s="13">
        <f t="shared" si="1"/>
        <v>-86382536</v>
      </c>
    </row>
    <row r="84" spans="2:7" hidden="1" outlineLevel="2" x14ac:dyDescent="0.25">
      <c r="B84" s="4" t="s">
        <v>23</v>
      </c>
      <c r="C84" s="81">
        <v>860535328</v>
      </c>
      <c r="D84" s="5" t="s">
        <v>505</v>
      </c>
      <c r="E84" s="6">
        <v>0</v>
      </c>
      <c r="F84" s="6">
        <v>877778</v>
      </c>
      <c r="G84" s="13">
        <f t="shared" si="1"/>
        <v>877778</v>
      </c>
    </row>
    <row r="85" spans="2:7" hidden="1" outlineLevel="2" x14ac:dyDescent="0.25">
      <c r="B85" s="4" t="s">
        <v>23</v>
      </c>
      <c r="C85" s="81">
        <v>890480123</v>
      </c>
      <c r="D85" s="5" t="s">
        <v>371</v>
      </c>
      <c r="E85" s="6">
        <v>8992873</v>
      </c>
      <c r="F85" s="6">
        <v>3420365</v>
      </c>
      <c r="G85" s="13">
        <f t="shared" si="1"/>
        <v>-5572508</v>
      </c>
    </row>
    <row r="86" spans="2:7" hidden="1" outlineLevel="2" x14ac:dyDescent="0.25">
      <c r="B86" s="4" t="s">
        <v>23</v>
      </c>
      <c r="C86" s="81">
        <v>891000692</v>
      </c>
      <c r="D86" s="5" t="s">
        <v>89</v>
      </c>
      <c r="E86" s="6">
        <v>19651858</v>
      </c>
      <c r="F86" s="6">
        <v>4167221</v>
      </c>
      <c r="G86" s="13">
        <f t="shared" si="1"/>
        <v>-15484637</v>
      </c>
    </row>
    <row r="87" spans="2:7" ht="15.75" hidden="1" outlineLevel="1" collapsed="1" thickBot="1" x14ac:dyDescent="0.3">
      <c r="B87" s="25" t="s">
        <v>45</v>
      </c>
      <c r="C87" s="89"/>
      <c r="D87" s="90"/>
      <c r="E87" s="91">
        <f>SUBTOTAL(9,E71:E86)</f>
        <v>0</v>
      </c>
      <c r="F87" s="91">
        <f>SUBTOTAL(9,F71:F86)</f>
        <v>0</v>
      </c>
      <c r="G87" s="22">
        <f>SUBTOTAL(9,G71:G86)</f>
        <v>0</v>
      </c>
    </row>
    <row r="88" spans="2:7" hidden="1" outlineLevel="2" x14ac:dyDescent="0.25">
      <c r="B88" s="4" t="s">
        <v>35</v>
      </c>
      <c r="C88" s="81">
        <v>800246953</v>
      </c>
      <c r="D88" s="5" t="s">
        <v>38</v>
      </c>
      <c r="E88" s="6">
        <v>0</v>
      </c>
      <c r="F88" s="6">
        <v>1431105260</v>
      </c>
      <c r="G88" s="13">
        <f t="shared" si="1"/>
        <v>1431105260</v>
      </c>
    </row>
    <row r="89" spans="2:7" hidden="1" outlineLevel="2" x14ac:dyDescent="0.25">
      <c r="B89" s="4" t="s">
        <v>35</v>
      </c>
      <c r="C89" s="81">
        <v>899999061</v>
      </c>
      <c r="D89" s="5" t="s">
        <v>372</v>
      </c>
      <c r="E89" s="6">
        <v>2120458131</v>
      </c>
      <c r="F89" s="6">
        <v>1838740683</v>
      </c>
      <c r="G89" s="13">
        <f t="shared" si="1"/>
        <v>-281717448</v>
      </c>
    </row>
    <row r="90" spans="2:7" ht="15.75" hidden="1" outlineLevel="1" collapsed="1" thickBot="1" x14ac:dyDescent="0.3">
      <c r="B90" s="25" t="s">
        <v>46</v>
      </c>
      <c r="C90" s="89"/>
      <c r="D90" s="90"/>
      <c r="E90" s="91">
        <f>SUBTOTAL(9,E88:E89)</f>
        <v>0</v>
      </c>
      <c r="F90" s="91">
        <f>SUBTOTAL(9,F88:F89)</f>
        <v>0</v>
      </c>
      <c r="G90" s="22">
        <f>SUBTOTAL(9,G88:G89)</f>
        <v>0</v>
      </c>
    </row>
    <row r="91" spans="2:7" hidden="1" outlineLevel="2" x14ac:dyDescent="0.25">
      <c r="B91" s="4" t="s">
        <v>83</v>
      </c>
      <c r="C91" s="81">
        <v>800017030</v>
      </c>
      <c r="D91" s="5" t="s">
        <v>373</v>
      </c>
      <c r="E91" s="6">
        <v>499687165</v>
      </c>
      <c r="F91" s="6">
        <v>315926361.42000002</v>
      </c>
      <c r="G91" s="13">
        <f t="shared" si="1"/>
        <v>-183760803.57999998</v>
      </c>
    </row>
    <row r="92" spans="2:7" hidden="1" outlineLevel="2" x14ac:dyDescent="0.25">
      <c r="B92" s="4" t="s">
        <v>83</v>
      </c>
      <c r="C92" s="81">
        <v>892099324</v>
      </c>
      <c r="D92" s="5" t="s">
        <v>506</v>
      </c>
      <c r="E92" s="6">
        <v>0</v>
      </c>
      <c r="F92" s="6">
        <v>82100</v>
      </c>
      <c r="G92" s="13">
        <f>+F92-E92</f>
        <v>82100</v>
      </c>
    </row>
    <row r="93" spans="2:7" hidden="1" outlineLevel="2" x14ac:dyDescent="0.25">
      <c r="B93" s="4" t="s">
        <v>83</v>
      </c>
      <c r="C93" s="81">
        <v>800091594</v>
      </c>
      <c r="D93" s="5" t="s">
        <v>374</v>
      </c>
      <c r="E93" s="6">
        <v>10285867</v>
      </c>
      <c r="F93" s="6">
        <v>6791939</v>
      </c>
      <c r="G93" s="13">
        <f t="shared" si="1"/>
        <v>-3493928</v>
      </c>
    </row>
    <row r="94" spans="2:7" hidden="1" outlineLevel="2" x14ac:dyDescent="0.25">
      <c r="B94" s="4" t="s">
        <v>83</v>
      </c>
      <c r="C94" s="81">
        <v>800094067</v>
      </c>
      <c r="D94" s="5" t="s">
        <v>375</v>
      </c>
      <c r="E94" s="6">
        <v>1984621</v>
      </c>
      <c r="F94" s="6">
        <v>1984621</v>
      </c>
      <c r="G94" s="13">
        <f t="shared" si="1"/>
        <v>0</v>
      </c>
    </row>
    <row r="95" spans="2:7" hidden="1" outlineLevel="2" x14ac:dyDescent="0.25">
      <c r="B95" s="4" t="s">
        <v>83</v>
      </c>
      <c r="C95" s="81">
        <v>800094164</v>
      </c>
      <c r="D95" s="5" t="s">
        <v>376</v>
      </c>
      <c r="E95" s="6">
        <v>35280975</v>
      </c>
      <c r="F95" s="6">
        <v>9794690</v>
      </c>
      <c r="G95" s="13">
        <f t="shared" si="1"/>
        <v>-25486285</v>
      </c>
    </row>
    <row r="96" spans="2:7" hidden="1" outlineLevel="2" x14ac:dyDescent="0.25">
      <c r="B96" s="4" t="s">
        <v>83</v>
      </c>
      <c r="C96" s="81">
        <v>800098911</v>
      </c>
      <c r="D96" s="5" t="s">
        <v>377</v>
      </c>
      <c r="E96" s="6">
        <v>225768</v>
      </c>
      <c r="F96" s="6">
        <v>225768</v>
      </c>
      <c r="G96" s="13">
        <f t="shared" si="1"/>
        <v>0</v>
      </c>
    </row>
    <row r="97" spans="2:7" hidden="1" outlineLevel="2" x14ac:dyDescent="0.25">
      <c r="B97" s="4" t="s">
        <v>83</v>
      </c>
      <c r="C97" s="81">
        <v>800102504</v>
      </c>
      <c r="D97" s="5" t="s">
        <v>378</v>
      </c>
      <c r="E97" s="6">
        <v>32482308</v>
      </c>
      <c r="F97" s="6">
        <v>32893908</v>
      </c>
      <c r="G97" s="13">
        <f t="shared" si="1"/>
        <v>411600</v>
      </c>
    </row>
    <row r="98" spans="2:7" hidden="1" outlineLevel="2" x14ac:dyDescent="0.25">
      <c r="B98" s="4" t="s">
        <v>83</v>
      </c>
      <c r="C98" s="81">
        <v>800103913</v>
      </c>
      <c r="D98" s="5" t="s">
        <v>379</v>
      </c>
      <c r="E98" s="6">
        <v>74648120.560000002</v>
      </c>
      <c r="F98" s="6">
        <v>74648120.560000002</v>
      </c>
      <c r="G98" s="13">
        <f t="shared" si="1"/>
        <v>0</v>
      </c>
    </row>
    <row r="99" spans="2:7" hidden="1" outlineLevel="2" x14ac:dyDescent="0.25">
      <c r="B99" s="4" t="s">
        <v>83</v>
      </c>
      <c r="C99" s="81">
        <v>800103920</v>
      </c>
      <c r="D99" s="5" t="s">
        <v>380</v>
      </c>
      <c r="E99" s="6">
        <v>138294755</v>
      </c>
      <c r="F99" s="6">
        <v>134723314</v>
      </c>
      <c r="G99" s="13">
        <f t="shared" si="1"/>
        <v>-3571441</v>
      </c>
    </row>
    <row r="100" spans="2:7" hidden="1" outlineLevel="2" x14ac:dyDescent="0.25">
      <c r="B100" s="4" t="s">
        <v>83</v>
      </c>
      <c r="C100" s="81">
        <v>800103923</v>
      </c>
      <c r="D100" s="5" t="s">
        <v>381</v>
      </c>
      <c r="E100" s="6">
        <v>9713409</v>
      </c>
      <c r="F100" s="6">
        <v>9713409</v>
      </c>
      <c r="G100" s="13">
        <f t="shared" si="1"/>
        <v>0</v>
      </c>
    </row>
    <row r="101" spans="2:7" hidden="1" outlineLevel="2" x14ac:dyDescent="0.25">
      <c r="B101" s="4" t="s">
        <v>83</v>
      </c>
      <c r="C101" s="81">
        <v>800103927</v>
      </c>
      <c r="D101" s="5" t="s">
        <v>382</v>
      </c>
      <c r="E101" s="6">
        <v>38253341</v>
      </c>
      <c r="F101" s="6">
        <v>20121203</v>
      </c>
      <c r="G101" s="13">
        <f t="shared" si="1"/>
        <v>-18132138</v>
      </c>
    </row>
    <row r="102" spans="2:7" hidden="1" outlineLevel="2" x14ac:dyDescent="0.25">
      <c r="B102" s="4" t="s">
        <v>83</v>
      </c>
      <c r="C102" s="81">
        <v>800103935</v>
      </c>
      <c r="D102" s="5" t="s">
        <v>383</v>
      </c>
      <c r="E102" s="6">
        <v>239160385.21000001</v>
      </c>
      <c r="F102" s="6">
        <v>228620121.21000001</v>
      </c>
      <c r="G102" s="13">
        <f t="shared" si="1"/>
        <v>-10540264</v>
      </c>
    </row>
    <row r="103" spans="2:7" hidden="1" outlineLevel="2" x14ac:dyDescent="0.25">
      <c r="B103" s="4" t="s">
        <v>83</v>
      </c>
      <c r="C103" s="81">
        <v>800113672</v>
      </c>
      <c r="D103" s="5" t="s">
        <v>384</v>
      </c>
      <c r="E103" s="6">
        <v>8168648</v>
      </c>
      <c r="F103" s="6">
        <v>30496</v>
      </c>
      <c r="G103" s="13">
        <f t="shared" si="1"/>
        <v>-8138152</v>
      </c>
    </row>
    <row r="104" spans="2:7" hidden="1" outlineLevel="2" x14ac:dyDescent="0.25">
      <c r="B104" s="4" t="s">
        <v>83</v>
      </c>
      <c r="C104" s="81">
        <v>800114312</v>
      </c>
      <c r="D104" s="5" t="s">
        <v>385</v>
      </c>
      <c r="E104" s="6">
        <v>67686008</v>
      </c>
      <c r="F104" s="6">
        <v>18415225</v>
      </c>
      <c r="G104" s="13">
        <f t="shared" si="1"/>
        <v>-49270783</v>
      </c>
    </row>
    <row r="105" spans="2:7" hidden="1" outlineLevel="2" x14ac:dyDescent="0.25">
      <c r="B105" s="4" t="s">
        <v>83</v>
      </c>
      <c r="C105" s="81">
        <v>800176413</v>
      </c>
      <c r="D105" s="5" t="s">
        <v>386</v>
      </c>
      <c r="E105" s="6">
        <v>431488527</v>
      </c>
      <c r="F105" s="6">
        <v>340317593.90999997</v>
      </c>
      <c r="G105" s="13">
        <f t="shared" si="1"/>
        <v>-91170933.090000033</v>
      </c>
    </row>
    <row r="106" spans="2:7" hidden="1" outlineLevel="2" x14ac:dyDescent="0.25">
      <c r="B106" s="4" t="s">
        <v>83</v>
      </c>
      <c r="C106" s="81">
        <v>800180260</v>
      </c>
      <c r="D106" s="5" t="s">
        <v>387</v>
      </c>
      <c r="E106" s="6">
        <v>8274315</v>
      </c>
      <c r="F106" s="6">
        <v>8208615</v>
      </c>
      <c r="G106" s="13">
        <f t="shared" si="1"/>
        <v>-65700</v>
      </c>
    </row>
    <row r="107" spans="2:7" hidden="1" outlineLevel="2" x14ac:dyDescent="0.25">
      <c r="B107" s="4" t="s">
        <v>83</v>
      </c>
      <c r="C107" s="81">
        <v>800182159</v>
      </c>
      <c r="D107" s="5" t="s">
        <v>388</v>
      </c>
      <c r="E107" s="6">
        <v>3499945</v>
      </c>
      <c r="F107" s="6">
        <v>162412</v>
      </c>
      <c r="G107" s="13">
        <f t="shared" si="1"/>
        <v>-3337533</v>
      </c>
    </row>
    <row r="108" spans="2:7" hidden="1" outlineLevel="2" x14ac:dyDescent="0.25">
      <c r="B108" s="4" t="s">
        <v>83</v>
      </c>
      <c r="C108" s="81">
        <v>800198972</v>
      </c>
      <c r="D108" s="5" t="s">
        <v>389</v>
      </c>
      <c r="E108" s="6">
        <v>8955073</v>
      </c>
      <c r="F108" s="6">
        <v>8955073</v>
      </c>
      <c r="G108" s="13">
        <f t="shared" si="1"/>
        <v>0</v>
      </c>
    </row>
    <row r="109" spans="2:7" hidden="1" outlineLevel="2" x14ac:dyDescent="0.25">
      <c r="B109" s="4" t="s">
        <v>83</v>
      </c>
      <c r="C109" s="81">
        <v>802003228</v>
      </c>
      <c r="D109" s="5" t="s">
        <v>390</v>
      </c>
      <c r="E109" s="6">
        <v>22590553</v>
      </c>
      <c r="F109" s="6">
        <v>22590553</v>
      </c>
      <c r="G109" s="13">
        <f t="shared" si="1"/>
        <v>0</v>
      </c>
    </row>
    <row r="110" spans="2:7" hidden="1" outlineLevel="2" x14ac:dyDescent="0.25">
      <c r="B110" s="4" t="s">
        <v>83</v>
      </c>
      <c r="C110" s="81">
        <v>812000243</v>
      </c>
      <c r="D110" s="5" t="s">
        <v>295</v>
      </c>
      <c r="E110" s="6">
        <v>6793952</v>
      </c>
      <c r="F110" s="6">
        <v>0</v>
      </c>
      <c r="G110" s="13">
        <f t="shared" si="1"/>
        <v>-6793952</v>
      </c>
    </row>
    <row r="111" spans="2:7" hidden="1" outlineLevel="2" x14ac:dyDescent="0.25">
      <c r="B111" s="4" t="s">
        <v>83</v>
      </c>
      <c r="C111" s="81">
        <v>832001966</v>
      </c>
      <c r="D111" s="5" t="s">
        <v>391</v>
      </c>
      <c r="E111" s="6">
        <v>556320292</v>
      </c>
      <c r="F111" s="6">
        <v>339493973</v>
      </c>
      <c r="G111" s="13">
        <f t="shared" si="1"/>
        <v>-216826319</v>
      </c>
    </row>
    <row r="112" spans="2:7" hidden="1" outlineLevel="2" x14ac:dyDescent="0.25">
      <c r="B112" s="4" t="s">
        <v>83</v>
      </c>
      <c r="C112" s="81">
        <v>890001639</v>
      </c>
      <c r="D112" s="5" t="s">
        <v>392</v>
      </c>
      <c r="E112" s="6">
        <v>40190319</v>
      </c>
      <c r="F112" s="6">
        <v>39775261</v>
      </c>
      <c r="G112" s="13">
        <f t="shared" si="1"/>
        <v>-415058</v>
      </c>
    </row>
    <row r="113" spans="2:7" hidden="1" outlineLevel="2" x14ac:dyDescent="0.25">
      <c r="B113" s="4" t="s">
        <v>83</v>
      </c>
      <c r="C113" s="81">
        <v>890102006</v>
      </c>
      <c r="D113" s="5" t="s">
        <v>393</v>
      </c>
      <c r="E113" s="6">
        <v>136498728</v>
      </c>
      <c r="F113" s="6">
        <v>136498728</v>
      </c>
      <c r="G113" s="13">
        <f t="shared" si="1"/>
        <v>0</v>
      </c>
    </row>
    <row r="114" spans="2:7" hidden="1" outlineLevel="2" x14ac:dyDescent="0.25">
      <c r="B114" s="4" t="s">
        <v>83</v>
      </c>
      <c r="C114" s="81">
        <v>890102018</v>
      </c>
      <c r="D114" s="5" t="s">
        <v>394</v>
      </c>
      <c r="E114" s="6">
        <v>1244726</v>
      </c>
      <c r="F114" s="6">
        <v>593200</v>
      </c>
      <c r="G114" s="13">
        <f t="shared" si="1"/>
        <v>-651526</v>
      </c>
    </row>
    <row r="115" spans="2:7" hidden="1" outlineLevel="2" x14ac:dyDescent="0.25">
      <c r="B115" s="4" t="s">
        <v>83</v>
      </c>
      <c r="C115" s="81">
        <v>890201235</v>
      </c>
      <c r="D115" s="5" t="s">
        <v>373</v>
      </c>
      <c r="E115" s="6">
        <v>16750794</v>
      </c>
      <c r="F115" s="6">
        <v>12915034</v>
      </c>
      <c r="G115" s="13">
        <f t="shared" si="1"/>
        <v>-3835760</v>
      </c>
    </row>
    <row r="116" spans="2:7" hidden="1" outlineLevel="2" x14ac:dyDescent="0.25">
      <c r="B116" s="4" t="s">
        <v>83</v>
      </c>
      <c r="C116" s="81">
        <v>890399029</v>
      </c>
      <c r="D116" s="5" t="s">
        <v>395</v>
      </c>
      <c r="E116" s="6">
        <v>90767330</v>
      </c>
      <c r="F116" s="6">
        <v>39101569</v>
      </c>
      <c r="G116" s="13">
        <f t="shared" si="1"/>
        <v>-51665761</v>
      </c>
    </row>
    <row r="117" spans="2:7" hidden="1" outlineLevel="2" x14ac:dyDescent="0.25">
      <c r="B117" s="4" t="s">
        <v>83</v>
      </c>
      <c r="C117" s="81">
        <v>890480126</v>
      </c>
      <c r="D117" s="5" t="s">
        <v>396</v>
      </c>
      <c r="E117" s="6">
        <v>250590415</v>
      </c>
      <c r="F117" s="6">
        <v>220649775</v>
      </c>
      <c r="G117" s="13">
        <f t="shared" si="1"/>
        <v>-29940640</v>
      </c>
    </row>
    <row r="118" spans="2:7" hidden="1" outlineLevel="2" x14ac:dyDescent="0.25">
      <c r="B118" s="4" t="s">
        <v>83</v>
      </c>
      <c r="C118" s="81">
        <v>890480184</v>
      </c>
      <c r="D118" s="5" t="s">
        <v>397</v>
      </c>
      <c r="E118" s="6">
        <v>50755830</v>
      </c>
      <c r="F118" s="6">
        <v>5137918</v>
      </c>
      <c r="G118" s="13">
        <f t="shared" si="1"/>
        <v>-45617912</v>
      </c>
    </row>
    <row r="119" spans="2:7" hidden="1" outlineLevel="2" x14ac:dyDescent="0.25">
      <c r="B119" s="4" t="s">
        <v>83</v>
      </c>
      <c r="C119" s="81">
        <v>890500890</v>
      </c>
      <c r="D119" s="5" t="s">
        <v>398</v>
      </c>
      <c r="E119" s="6">
        <v>112344422</v>
      </c>
      <c r="F119" s="6">
        <v>111906135</v>
      </c>
      <c r="G119" s="13">
        <f t="shared" si="1"/>
        <v>-438287</v>
      </c>
    </row>
    <row r="120" spans="2:7" hidden="1" outlineLevel="2" x14ac:dyDescent="0.25">
      <c r="B120" s="4" t="s">
        <v>83</v>
      </c>
      <c r="C120" s="81">
        <v>890716145</v>
      </c>
      <c r="D120" s="5" t="s">
        <v>399</v>
      </c>
      <c r="E120" s="6">
        <v>149866731</v>
      </c>
      <c r="F120" s="6">
        <v>50852886</v>
      </c>
      <c r="G120" s="13">
        <f t="shared" si="1"/>
        <v>-99013845</v>
      </c>
    </row>
    <row r="121" spans="2:7" hidden="1" outlineLevel="2" x14ac:dyDescent="0.25">
      <c r="B121" s="4" t="s">
        <v>83</v>
      </c>
      <c r="C121" s="81">
        <v>890900286</v>
      </c>
      <c r="D121" s="5" t="s">
        <v>400</v>
      </c>
      <c r="E121" s="6">
        <v>11929048</v>
      </c>
      <c r="F121" s="6">
        <v>11929048</v>
      </c>
      <c r="G121" s="13">
        <f t="shared" si="1"/>
        <v>0</v>
      </c>
    </row>
    <row r="122" spans="2:7" hidden="1" outlineLevel="2" x14ac:dyDescent="0.25">
      <c r="B122" s="4" t="s">
        <v>83</v>
      </c>
      <c r="C122" s="81">
        <v>890906445</v>
      </c>
      <c r="D122" s="5" t="s">
        <v>401</v>
      </c>
      <c r="E122" s="6">
        <v>103210</v>
      </c>
      <c r="F122" s="6">
        <v>103210</v>
      </c>
      <c r="G122" s="13">
        <f t="shared" si="1"/>
        <v>0</v>
      </c>
    </row>
    <row r="123" spans="2:7" hidden="1" outlineLevel="2" x14ac:dyDescent="0.25">
      <c r="B123" s="4" t="s">
        <v>83</v>
      </c>
      <c r="C123" s="81">
        <v>890980998</v>
      </c>
      <c r="D123" s="5" t="s">
        <v>402</v>
      </c>
      <c r="E123" s="6">
        <v>388357</v>
      </c>
      <c r="F123" s="6">
        <v>388357</v>
      </c>
      <c r="G123" s="13">
        <f t="shared" si="1"/>
        <v>0</v>
      </c>
    </row>
    <row r="124" spans="2:7" hidden="1" outlineLevel="2" x14ac:dyDescent="0.25">
      <c r="B124" s="4" t="s">
        <v>83</v>
      </c>
      <c r="C124" s="81">
        <v>891180070</v>
      </c>
      <c r="D124" s="5" t="s">
        <v>403</v>
      </c>
      <c r="E124" s="6">
        <v>3542766</v>
      </c>
      <c r="F124" s="6">
        <v>3542766</v>
      </c>
      <c r="G124" s="13">
        <f t="shared" si="1"/>
        <v>0</v>
      </c>
    </row>
    <row r="125" spans="2:7" hidden="1" outlineLevel="2" x14ac:dyDescent="0.25">
      <c r="B125" s="4" t="s">
        <v>83</v>
      </c>
      <c r="C125" s="81">
        <v>891280001</v>
      </c>
      <c r="D125" s="5" t="s">
        <v>404</v>
      </c>
      <c r="E125" s="6">
        <v>55204914</v>
      </c>
      <c r="F125" s="6">
        <v>49841835</v>
      </c>
      <c r="G125" s="13">
        <f t="shared" si="1"/>
        <v>-5363079</v>
      </c>
    </row>
    <row r="126" spans="2:7" hidden="1" outlineLevel="2" x14ac:dyDescent="0.25">
      <c r="B126" s="4" t="s">
        <v>83</v>
      </c>
      <c r="C126" s="81">
        <v>891480085</v>
      </c>
      <c r="D126" s="5" t="s">
        <v>405</v>
      </c>
      <c r="E126" s="6">
        <v>7105823</v>
      </c>
      <c r="F126" s="6">
        <v>7105823</v>
      </c>
      <c r="G126" s="13">
        <f t="shared" si="1"/>
        <v>0</v>
      </c>
    </row>
    <row r="127" spans="2:7" hidden="1" outlineLevel="2" x14ac:dyDescent="0.25">
      <c r="B127" s="4" t="s">
        <v>83</v>
      </c>
      <c r="C127" s="81">
        <v>891580016</v>
      </c>
      <c r="D127" s="5" t="s">
        <v>406</v>
      </c>
      <c r="E127" s="6">
        <v>42640641</v>
      </c>
      <c r="F127" s="6">
        <v>42640641</v>
      </c>
      <c r="G127" s="13">
        <f t="shared" si="1"/>
        <v>0</v>
      </c>
    </row>
    <row r="128" spans="2:7" hidden="1" outlineLevel="2" x14ac:dyDescent="0.25">
      <c r="B128" s="4" t="s">
        <v>83</v>
      </c>
      <c r="C128" s="81">
        <v>891680004</v>
      </c>
      <c r="D128" s="5" t="s">
        <v>407</v>
      </c>
      <c r="E128" s="6">
        <v>57790250</v>
      </c>
      <c r="F128" s="6">
        <v>56298044</v>
      </c>
      <c r="G128" s="13">
        <f t="shared" si="1"/>
        <v>-1492206</v>
      </c>
    </row>
    <row r="129" spans="2:7" hidden="1" outlineLevel="2" x14ac:dyDescent="0.25">
      <c r="B129" s="4" t="s">
        <v>83</v>
      </c>
      <c r="C129" s="81">
        <v>891780009</v>
      </c>
      <c r="D129" s="5" t="s">
        <v>408</v>
      </c>
      <c r="E129" s="6">
        <v>1371417</v>
      </c>
      <c r="F129" s="6">
        <v>1371417</v>
      </c>
      <c r="G129" s="13">
        <f t="shared" si="1"/>
        <v>0</v>
      </c>
    </row>
    <row r="130" spans="2:7" hidden="1" outlineLevel="2" x14ac:dyDescent="0.25">
      <c r="B130" s="4" t="s">
        <v>83</v>
      </c>
      <c r="C130" s="81">
        <v>891800498</v>
      </c>
      <c r="D130" s="5" t="s">
        <v>409</v>
      </c>
      <c r="E130" s="6">
        <v>83312733</v>
      </c>
      <c r="F130" s="6">
        <v>62301319</v>
      </c>
      <c r="G130" s="13">
        <f t="shared" si="1"/>
        <v>-21011414</v>
      </c>
    </row>
    <row r="131" spans="2:7" hidden="1" outlineLevel="2" x14ac:dyDescent="0.25">
      <c r="B131" s="4" t="s">
        <v>83</v>
      </c>
      <c r="C131" s="81">
        <v>891855502</v>
      </c>
      <c r="D131" s="5" t="s">
        <v>410</v>
      </c>
      <c r="E131" s="6">
        <v>289993396</v>
      </c>
      <c r="F131" s="6">
        <v>247001022.13</v>
      </c>
      <c r="G131" s="13">
        <f t="shared" si="1"/>
        <v>-42992373.870000005</v>
      </c>
    </row>
    <row r="132" spans="2:7" hidden="1" outlineLevel="2" x14ac:dyDescent="0.25">
      <c r="B132" s="4" t="s">
        <v>83</v>
      </c>
      <c r="C132" s="81">
        <v>892000148</v>
      </c>
      <c r="D132" s="5" t="s">
        <v>411</v>
      </c>
      <c r="E132" s="6">
        <v>197961151</v>
      </c>
      <c r="F132" s="6">
        <v>138738048</v>
      </c>
      <c r="G132" s="13">
        <f t="shared" si="1"/>
        <v>-59223103</v>
      </c>
    </row>
    <row r="133" spans="2:7" hidden="1" outlineLevel="2" x14ac:dyDescent="0.25">
      <c r="B133" s="4" t="s">
        <v>83</v>
      </c>
      <c r="C133" s="81">
        <v>892001476</v>
      </c>
      <c r="D133" s="5" t="s">
        <v>412</v>
      </c>
      <c r="E133" s="6">
        <v>195394893</v>
      </c>
      <c r="F133" s="6">
        <v>49147964</v>
      </c>
      <c r="G133" s="13">
        <f t="shared" si="1"/>
        <v>-146246929</v>
      </c>
    </row>
    <row r="134" spans="2:7" hidden="1" outlineLevel="2" x14ac:dyDescent="0.25">
      <c r="B134" s="4" t="s">
        <v>83</v>
      </c>
      <c r="C134" s="81">
        <v>892099120</v>
      </c>
      <c r="D134" s="5" t="s">
        <v>413</v>
      </c>
      <c r="E134" s="6">
        <v>2374904</v>
      </c>
      <c r="F134" s="6">
        <v>1520282</v>
      </c>
      <c r="G134" s="13">
        <f t="shared" si="1"/>
        <v>-854622</v>
      </c>
    </row>
    <row r="135" spans="2:7" hidden="1" outlineLevel="2" x14ac:dyDescent="0.25">
      <c r="B135" s="4" t="s">
        <v>83</v>
      </c>
      <c r="C135" s="81">
        <v>892099216</v>
      </c>
      <c r="D135" s="5" t="s">
        <v>507</v>
      </c>
      <c r="E135" s="6">
        <v>0</v>
      </c>
      <c r="F135" s="6">
        <v>5610703</v>
      </c>
      <c r="G135" s="13">
        <f t="shared" ref="G135:G198" si="2">+F135-E135</f>
        <v>5610703</v>
      </c>
    </row>
    <row r="136" spans="2:7" hidden="1" outlineLevel="2" x14ac:dyDescent="0.25">
      <c r="B136" s="4" t="s">
        <v>83</v>
      </c>
      <c r="C136" s="81">
        <v>892115003</v>
      </c>
      <c r="D136" s="5" t="s">
        <v>414</v>
      </c>
      <c r="E136" s="6">
        <v>176461025</v>
      </c>
      <c r="F136" s="6">
        <v>162904712</v>
      </c>
      <c r="G136" s="13">
        <f t="shared" si="2"/>
        <v>-13556313</v>
      </c>
    </row>
    <row r="137" spans="2:7" hidden="1" outlineLevel="2" x14ac:dyDescent="0.25">
      <c r="B137" s="4" t="s">
        <v>83</v>
      </c>
      <c r="C137" s="81">
        <v>892280016</v>
      </c>
      <c r="D137" s="5" t="s">
        <v>415</v>
      </c>
      <c r="E137" s="6">
        <v>9045451</v>
      </c>
      <c r="F137" s="6">
        <v>5045013</v>
      </c>
      <c r="G137" s="13">
        <f t="shared" si="2"/>
        <v>-4000438</v>
      </c>
    </row>
    <row r="138" spans="2:7" hidden="1" outlineLevel="2" x14ac:dyDescent="0.25">
      <c r="B138" s="4" t="s">
        <v>83</v>
      </c>
      <c r="C138" s="81">
        <v>892280021</v>
      </c>
      <c r="D138" s="5" t="s">
        <v>416</v>
      </c>
      <c r="E138" s="6">
        <v>37031642</v>
      </c>
      <c r="F138" s="6">
        <v>37031642</v>
      </c>
      <c r="G138" s="13">
        <f t="shared" si="2"/>
        <v>0</v>
      </c>
    </row>
    <row r="139" spans="2:7" hidden="1" outlineLevel="2" x14ac:dyDescent="0.25">
      <c r="B139" s="4" t="s">
        <v>83</v>
      </c>
      <c r="C139" s="81">
        <v>892399999</v>
      </c>
      <c r="D139" s="5" t="s">
        <v>417</v>
      </c>
      <c r="E139" s="6">
        <v>91423267</v>
      </c>
      <c r="F139" s="6">
        <v>91423267</v>
      </c>
      <c r="G139" s="13">
        <f t="shared" si="2"/>
        <v>0</v>
      </c>
    </row>
    <row r="140" spans="2:7" hidden="1" outlineLevel="2" x14ac:dyDescent="0.25">
      <c r="B140" s="4" t="s">
        <v>83</v>
      </c>
      <c r="C140" s="81">
        <v>899999114</v>
      </c>
      <c r="D140" s="5" t="s">
        <v>418</v>
      </c>
      <c r="E140" s="6">
        <v>762221804</v>
      </c>
      <c r="F140" s="6">
        <v>598710980.03999996</v>
      </c>
      <c r="G140" s="13">
        <f t="shared" si="2"/>
        <v>-163510823.96000004</v>
      </c>
    </row>
    <row r="141" spans="2:7" hidden="1" outlineLevel="2" x14ac:dyDescent="0.25">
      <c r="B141" s="4" t="s">
        <v>83</v>
      </c>
      <c r="C141" s="81">
        <v>899999336</v>
      </c>
      <c r="D141" s="5" t="s">
        <v>419</v>
      </c>
      <c r="E141" s="6">
        <v>1057541040</v>
      </c>
      <c r="F141" s="6">
        <v>252842260.22</v>
      </c>
      <c r="G141" s="13">
        <f t="shared" si="2"/>
        <v>-804698779.77999997</v>
      </c>
    </row>
    <row r="142" spans="2:7" hidden="1" outlineLevel="2" x14ac:dyDescent="0.25">
      <c r="B142" s="4" t="s">
        <v>83</v>
      </c>
      <c r="C142" s="81">
        <v>900034608</v>
      </c>
      <c r="D142" s="5" t="s">
        <v>420</v>
      </c>
      <c r="E142" s="6">
        <v>423998537</v>
      </c>
      <c r="F142" s="6">
        <v>381891864.48000002</v>
      </c>
      <c r="G142" s="13">
        <f t="shared" si="2"/>
        <v>-42106672.519999981</v>
      </c>
    </row>
    <row r="143" spans="2:7" ht="15.75" hidden="1" outlineLevel="1" collapsed="1" thickBot="1" x14ac:dyDescent="0.3">
      <c r="B143" s="25" t="s">
        <v>85</v>
      </c>
      <c r="C143" s="89"/>
      <c r="D143" s="90"/>
      <c r="E143" s="91">
        <f>SUBTOTAL(9,E91:E142)</f>
        <v>0</v>
      </c>
      <c r="F143" s="91">
        <f>SUBTOTAL(9,F91:F142)</f>
        <v>0</v>
      </c>
      <c r="G143" s="22">
        <f>SUBTOTAL(9,G91:G142)</f>
        <v>0</v>
      </c>
    </row>
    <row r="144" spans="2:7" hidden="1" outlineLevel="2" x14ac:dyDescent="0.25">
      <c r="B144" s="4" t="s">
        <v>84</v>
      </c>
      <c r="C144" s="81">
        <v>800037166</v>
      </c>
      <c r="D144" s="5" t="s">
        <v>421</v>
      </c>
      <c r="E144" s="6">
        <v>302205</v>
      </c>
      <c r="F144" s="6">
        <v>128622</v>
      </c>
      <c r="G144" s="13">
        <f t="shared" si="2"/>
        <v>-173583</v>
      </c>
    </row>
    <row r="145" spans="2:7" hidden="1" outlineLevel="2" x14ac:dyDescent="0.25">
      <c r="B145" s="4" t="s">
        <v>84</v>
      </c>
      <c r="C145" s="81">
        <v>800044113</v>
      </c>
      <c r="D145" s="5" t="s">
        <v>422</v>
      </c>
      <c r="E145" s="6">
        <v>2368296</v>
      </c>
      <c r="F145" s="6">
        <v>2324241</v>
      </c>
      <c r="G145" s="13">
        <f t="shared" si="2"/>
        <v>-44055</v>
      </c>
    </row>
    <row r="146" spans="2:7" hidden="1" outlineLevel="2" x14ac:dyDescent="0.25">
      <c r="B146" s="4" t="s">
        <v>84</v>
      </c>
      <c r="C146" s="81">
        <v>800079035</v>
      </c>
      <c r="D146" s="5" t="s">
        <v>423</v>
      </c>
      <c r="E146" s="6">
        <v>56451</v>
      </c>
      <c r="F146" s="6">
        <v>56451</v>
      </c>
      <c r="G146" s="13">
        <f t="shared" si="2"/>
        <v>0</v>
      </c>
    </row>
    <row r="147" spans="2:7" hidden="1" outlineLevel="2" x14ac:dyDescent="0.25">
      <c r="B147" s="4" t="s">
        <v>84</v>
      </c>
      <c r="C147" s="81">
        <v>800095466</v>
      </c>
      <c r="D147" s="5" t="s">
        <v>424</v>
      </c>
      <c r="E147" s="6">
        <v>51300</v>
      </c>
      <c r="F147" s="6">
        <v>51300</v>
      </c>
      <c r="G147" s="13">
        <f t="shared" si="2"/>
        <v>0</v>
      </c>
    </row>
    <row r="148" spans="2:7" hidden="1" outlineLevel="2" x14ac:dyDescent="0.25">
      <c r="B148" s="4" t="s">
        <v>84</v>
      </c>
      <c r="C148" s="81">
        <v>800096595</v>
      </c>
      <c r="D148" s="5" t="s">
        <v>425</v>
      </c>
      <c r="E148" s="6">
        <v>77900</v>
      </c>
      <c r="F148" s="6">
        <v>77900</v>
      </c>
      <c r="G148" s="13">
        <f t="shared" si="2"/>
        <v>0</v>
      </c>
    </row>
    <row r="149" spans="2:7" hidden="1" outlineLevel="2" x14ac:dyDescent="0.25">
      <c r="B149" s="4" t="s">
        <v>84</v>
      </c>
      <c r="C149" s="81">
        <v>800098195</v>
      </c>
      <c r="D149" s="5" t="s">
        <v>426</v>
      </c>
      <c r="E149" s="6">
        <v>7805324</v>
      </c>
      <c r="F149" s="6">
        <v>7750924</v>
      </c>
      <c r="G149" s="13">
        <f t="shared" si="2"/>
        <v>-54400</v>
      </c>
    </row>
    <row r="150" spans="2:7" hidden="1" outlineLevel="2" x14ac:dyDescent="0.25">
      <c r="B150" s="4" t="s">
        <v>84</v>
      </c>
      <c r="C150" s="81">
        <v>800100053</v>
      </c>
      <c r="D150" s="5" t="s">
        <v>427</v>
      </c>
      <c r="E150" s="6">
        <v>148770</v>
      </c>
      <c r="F150" s="6">
        <v>148770</v>
      </c>
      <c r="G150" s="13">
        <f t="shared" si="2"/>
        <v>0</v>
      </c>
    </row>
    <row r="151" spans="2:7" hidden="1" outlineLevel="2" x14ac:dyDescent="0.25">
      <c r="B151" s="4" t="s">
        <v>84</v>
      </c>
      <c r="C151" s="81">
        <v>800100137</v>
      </c>
      <c r="D151" s="5" t="s">
        <v>296</v>
      </c>
      <c r="E151" s="6">
        <v>103347</v>
      </c>
      <c r="F151" s="6">
        <v>0</v>
      </c>
      <c r="G151" s="13">
        <f t="shared" si="2"/>
        <v>-103347</v>
      </c>
    </row>
    <row r="152" spans="2:7" hidden="1" outlineLevel="2" x14ac:dyDescent="0.25">
      <c r="B152" s="4" t="s">
        <v>84</v>
      </c>
      <c r="C152" s="81">
        <v>800100145</v>
      </c>
      <c r="D152" s="5" t="s">
        <v>428</v>
      </c>
      <c r="E152" s="6">
        <v>90600</v>
      </c>
      <c r="F152" s="6">
        <v>90600</v>
      </c>
      <c r="G152" s="13">
        <f t="shared" si="2"/>
        <v>0</v>
      </c>
    </row>
    <row r="153" spans="2:7" hidden="1" outlineLevel="2" x14ac:dyDescent="0.25">
      <c r="B153" s="4" t="s">
        <v>84</v>
      </c>
      <c r="C153" s="81">
        <v>800128428</v>
      </c>
      <c r="D153" s="5" t="s">
        <v>429</v>
      </c>
      <c r="E153" s="6">
        <v>102642</v>
      </c>
      <c r="F153" s="6">
        <v>102642</v>
      </c>
      <c r="G153" s="13">
        <f t="shared" si="2"/>
        <v>0</v>
      </c>
    </row>
    <row r="154" spans="2:7" hidden="1" outlineLevel="2" x14ac:dyDescent="0.25">
      <c r="B154" s="4" t="s">
        <v>84</v>
      </c>
      <c r="C154" s="81">
        <v>806001439</v>
      </c>
      <c r="D154" s="5" t="s">
        <v>430</v>
      </c>
      <c r="E154" s="6">
        <v>48700</v>
      </c>
      <c r="F154" s="6">
        <v>48700</v>
      </c>
      <c r="G154" s="13">
        <f t="shared" si="2"/>
        <v>0</v>
      </c>
    </row>
    <row r="155" spans="2:7" hidden="1" outlineLevel="2" x14ac:dyDescent="0.25">
      <c r="B155" s="4" t="s">
        <v>84</v>
      </c>
      <c r="C155" s="81">
        <v>890112371</v>
      </c>
      <c r="D155" s="5" t="s">
        <v>431</v>
      </c>
      <c r="E155" s="6">
        <v>48700</v>
      </c>
      <c r="F155" s="6">
        <v>48700</v>
      </c>
      <c r="G155" s="13">
        <f t="shared" si="2"/>
        <v>0</v>
      </c>
    </row>
    <row r="156" spans="2:7" hidden="1" outlineLevel="2" x14ac:dyDescent="0.25">
      <c r="B156" s="4" t="s">
        <v>84</v>
      </c>
      <c r="C156" s="81">
        <v>890201190</v>
      </c>
      <c r="D156" s="5" t="s">
        <v>432</v>
      </c>
      <c r="E156" s="6">
        <v>52929</v>
      </c>
      <c r="F156" s="6">
        <v>52929</v>
      </c>
      <c r="G156" s="13">
        <f t="shared" si="2"/>
        <v>0</v>
      </c>
    </row>
    <row r="157" spans="2:7" hidden="1" outlineLevel="2" x14ac:dyDescent="0.25">
      <c r="B157" s="4" t="s">
        <v>84</v>
      </c>
      <c r="C157" s="81">
        <v>890399045</v>
      </c>
      <c r="D157" s="5" t="s">
        <v>433</v>
      </c>
      <c r="E157" s="6">
        <v>9567367</v>
      </c>
      <c r="F157" s="6">
        <v>9567367</v>
      </c>
      <c r="G157" s="13">
        <f t="shared" si="2"/>
        <v>0</v>
      </c>
    </row>
    <row r="158" spans="2:7" hidden="1" outlineLevel="2" x14ac:dyDescent="0.25">
      <c r="B158" s="4" t="s">
        <v>84</v>
      </c>
      <c r="C158" s="81">
        <v>890501434</v>
      </c>
      <c r="D158" s="5" t="s">
        <v>297</v>
      </c>
      <c r="E158" s="6">
        <v>12618273</v>
      </c>
      <c r="F158" s="6">
        <v>0</v>
      </c>
      <c r="G158" s="13">
        <f t="shared" si="2"/>
        <v>-12618273</v>
      </c>
    </row>
    <row r="159" spans="2:7" hidden="1" outlineLevel="2" x14ac:dyDescent="0.25">
      <c r="B159" s="4" t="s">
        <v>84</v>
      </c>
      <c r="C159" s="81">
        <v>890905211</v>
      </c>
      <c r="D159" s="5" t="s">
        <v>434</v>
      </c>
      <c r="E159" s="6">
        <v>3641774</v>
      </c>
      <c r="F159" s="6">
        <v>3641774</v>
      </c>
      <c r="G159" s="13">
        <f t="shared" si="2"/>
        <v>0</v>
      </c>
    </row>
    <row r="160" spans="2:7" hidden="1" outlineLevel="2" x14ac:dyDescent="0.25">
      <c r="B160" s="4" t="s">
        <v>84</v>
      </c>
      <c r="C160" s="81">
        <v>890981107</v>
      </c>
      <c r="D160" s="5" t="s">
        <v>298</v>
      </c>
      <c r="E160" s="6">
        <v>56452</v>
      </c>
      <c r="F160" s="6">
        <v>0</v>
      </c>
      <c r="G160" s="13">
        <f t="shared" si="2"/>
        <v>-56452</v>
      </c>
    </row>
    <row r="161" spans="2:7" hidden="1" outlineLevel="2" x14ac:dyDescent="0.25">
      <c r="B161" s="4" t="s">
        <v>84</v>
      </c>
      <c r="C161" s="81">
        <v>890983716</v>
      </c>
      <c r="D161" s="5" t="s">
        <v>299</v>
      </c>
      <c r="E161" s="6">
        <v>2266</v>
      </c>
      <c r="F161" s="6">
        <v>0</v>
      </c>
      <c r="G161" s="13">
        <f t="shared" si="2"/>
        <v>-2266</v>
      </c>
    </row>
    <row r="162" spans="2:7" hidden="1" outlineLevel="2" x14ac:dyDescent="0.25">
      <c r="B162" s="4" t="s">
        <v>84</v>
      </c>
      <c r="C162" s="81">
        <v>890983873</v>
      </c>
      <c r="D162" s="5" t="s">
        <v>435</v>
      </c>
      <c r="E162" s="6">
        <v>229131</v>
      </c>
      <c r="F162" s="6">
        <v>229131</v>
      </c>
      <c r="G162" s="13">
        <f t="shared" si="2"/>
        <v>0</v>
      </c>
    </row>
    <row r="163" spans="2:7" hidden="1" outlineLevel="2" x14ac:dyDescent="0.25">
      <c r="B163" s="4" t="s">
        <v>84</v>
      </c>
      <c r="C163" s="81">
        <v>890983938</v>
      </c>
      <c r="D163" s="5" t="s">
        <v>436</v>
      </c>
      <c r="E163" s="6">
        <v>131386</v>
      </c>
      <c r="F163" s="6">
        <v>131386</v>
      </c>
      <c r="G163" s="13">
        <f t="shared" si="2"/>
        <v>0</v>
      </c>
    </row>
    <row r="164" spans="2:7" hidden="1" outlineLevel="2" x14ac:dyDescent="0.25">
      <c r="B164" s="4" t="s">
        <v>84</v>
      </c>
      <c r="C164" s="81">
        <v>891180009</v>
      </c>
      <c r="D164" s="5" t="s">
        <v>437</v>
      </c>
      <c r="E164" s="6">
        <v>163378</v>
      </c>
      <c r="F164" s="6">
        <v>163378</v>
      </c>
      <c r="G164" s="13">
        <f t="shared" si="2"/>
        <v>0</v>
      </c>
    </row>
    <row r="165" spans="2:7" hidden="1" outlineLevel="2" x14ac:dyDescent="0.25">
      <c r="B165" s="4" t="s">
        <v>84</v>
      </c>
      <c r="C165" s="81">
        <v>891180021</v>
      </c>
      <c r="D165" s="5" t="s">
        <v>438</v>
      </c>
      <c r="E165" s="6">
        <v>164572</v>
      </c>
      <c r="F165" s="6">
        <v>53945</v>
      </c>
      <c r="G165" s="13">
        <f t="shared" si="2"/>
        <v>-110627</v>
      </c>
    </row>
    <row r="166" spans="2:7" hidden="1" outlineLevel="2" x14ac:dyDescent="0.25">
      <c r="B166" s="4" t="s">
        <v>84</v>
      </c>
      <c r="C166" s="81">
        <v>891180028</v>
      </c>
      <c r="D166" s="5" t="s">
        <v>300</v>
      </c>
      <c r="E166" s="6">
        <v>51300</v>
      </c>
      <c r="F166" s="6">
        <v>0</v>
      </c>
      <c r="G166" s="13">
        <f t="shared" si="2"/>
        <v>-51300</v>
      </c>
    </row>
    <row r="167" spans="2:7" hidden="1" outlineLevel="2" x14ac:dyDescent="0.25">
      <c r="B167" s="4" t="s">
        <v>84</v>
      </c>
      <c r="C167" s="81">
        <v>891180069</v>
      </c>
      <c r="D167" s="5" t="s">
        <v>301</v>
      </c>
      <c r="E167" s="6">
        <v>5772039</v>
      </c>
      <c r="F167" s="6">
        <v>0</v>
      </c>
      <c r="G167" s="13">
        <f t="shared" si="2"/>
        <v>-5772039</v>
      </c>
    </row>
    <row r="168" spans="2:7" hidden="1" outlineLevel="2" x14ac:dyDescent="0.25">
      <c r="B168" s="4" t="s">
        <v>84</v>
      </c>
      <c r="C168" s="81">
        <v>891180076</v>
      </c>
      <c r="D168" s="5" t="s">
        <v>302</v>
      </c>
      <c r="E168" s="6">
        <v>51680</v>
      </c>
      <c r="F168" s="6">
        <v>0</v>
      </c>
      <c r="G168" s="13">
        <f t="shared" si="2"/>
        <v>-51680</v>
      </c>
    </row>
    <row r="169" spans="2:7" hidden="1" outlineLevel="2" x14ac:dyDescent="0.25">
      <c r="B169" s="4" t="s">
        <v>84</v>
      </c>
      <c r="C169" s="81">
        <v>891180182</v>
      </c>
      <c r="D169" s="5" t="s">
        <v>303</v>
      </c>
      <c r="E169" s="6">
        <v>48735</v>
      </c>
      <c r="F169" s="6">
        <v>0</v>
      </c>
      <c r="G169" s="13">
        <f t="shared" si="2"/>
        <v>-48735</v>
      </c>
    </row>
    <row r="170" spans="2:7" hidden="1" outlineLevel="2" x14ac:dyDescent="0.25">
      <c r="B170" s="4" t="s">
        <v>84</v>
      </c>
      <c r="C170" s="81">
        <v>891480030</v>
      </c>
      <c r="D170" s="5" t="s">
        <v>304</v>
      </c>
      <c r="E170" s="6">
        <v>78100</v>
      </c>
      <c r="F170" s="6">
        <v>0</v>
      </c>
      <c r="G170" s="13">
        <f t="shared" si="2"/>
        <v>-78100</v>
      </c>
    </row>
    <row r="171" spans="2:7" ht="15.75" hidden="1" outlineLevel="1" collapsed="1" thickBot="1" x14ac:dyDescent="0.3">
      <c r="B171" s="25" t="s">
        <v>86</v>
      </c>
      <c r="C171" s="89"/>
      <c r="D171" s="90"/>
      <c r="E171" s="91">
        <f>SUBTOTAL(9,E144:E170)</f>
        <v>0</v>
      </c>
      <c r="F171" s="91">
        <f>SUBTOTAL(9,F144:F170)</f>
        <v>0</v>
      </c>
      <c r="G171" s="22">
        <f>SUBTOTAL(9,G144:G170)</f>
        <v>0</v>
      </c>
    </row>
    <row r="172" spans="2:7" hidden="1" outlineLevel="2" x14ac:dyDescent="0.25">
      <c r="B172" s="4" t="s">
        <v>25</v>
      </c>
      <c r="C172" s="81">
        <v>800246953</v>
      </c>
      <c r="D172" s="5" t="s">
        <v>38</v>
      </c>
      <c r="E172" s="6">
        <v>933556899</v>
      </c>
      <c r="F172" s="6">
        <v>60931099</v>
      </c>
      <c r="G172" s="13">
        <f t="shared" si="2"/>
        <v>-872625800</v>
      </c>
    </row>
    <row r="173" spans="2:7" ht="15.75" hidden="1" outlineLevel="1" collapsed="1" thickBot="1" x14ac:dyDescent="0.3">
      <c r="B173" s="25" t="s">
        <v>47</v>
      </c>
      <c r="C173" s="89"/>
      <c r="D173" s="90"/>
      <c r="E173" s="91">
        <f>SUBTOTAL(9,E172:E172)</f>
        <v>0</v>
      </c>
      <c r="F173" s="91">
        <f>SUBTOTAL(9,F172:F172)</f>
        <v>0</v>
      </c>
      <c r="G173" s="22">
        <f>SUBTOTAL(9,G172:G172)</f>
        <v>0</v>
      </c>
    </row>
    <row r="174" spans="2:7" hidden="1" outlineLevel="2" x14ac:dyDescent="0.25">
      <c r="B174" s="4" t="s">
        <v>26</v>
      </c>
      <c r="C174" s="81">
        <v>800246953</v>
      </c>
      <c r="D174" s="5" t="s">
        <v>38</v>
      </c>
      <c r="E174" s="6">
        <v>699271319</v>
      </c>
      <c r="F174" s="6">
        <v>169679500</v>
      </c>
      <c r="G174" s="13">
        <f t="shared" si="2"/>
        <v>-529591819</v>
      </c>
    </row>
    <row r="175" spans="2:7" ht="15.75" hidden="1" outlineLevel="1" collapsed="1" thickBot="1" x14ac:dyDescent="0.3">
      <c r="B175" s="25" t="s">
        <v>48</v>
      </c>
      <c r="C175" s="89"/>
      <c r="D175" s="90"/>
      <c r="E175" s="91">
        <f>SUBTOTAL(9,E174:E174)</f>
        <v>0</v>
      </c>
      <c r="F175" s="91">
        <f>SUBTOTAL(9,F174:F174)</f>
        <v>0</v>
      </c>
      <c r="G175" s="22">
        <f>SUBTOTAL(9,G174:G174)</f>
        <v>0</v>
      </c>
    </row>
    <row r="176" spans="2:7" hidden="1" outlineLevel="2" x14ac:dyDescent="0.25">
      <c r="B176" s="4" t="s">
        <v>90</v>
      </c>
      <c r="C176" s="81">
        <v>800246953</v>
      </c>
      <c r="D176" s="5" t="s">
        <v>38</v>
      </c>
      <c r="E176" s="6">
        <v>14343578802</v>
      </c>
      <c r="F176" s="6">
        <v>7527510791.1499996</v>
      </c>
      <c r="G176" s="13">
        <f t="shared" si="2"/>
        <v>-6816068010.8500004</v>
      </c>
    </row>
    <row r="177" spans="2:7" ht="15.75" hidden="1" outlineLevel="1" collapsed="1" thickBot="1" x14ac:dyDescent="0.3">
      <c r="B177" s="25" t="s">
        <v>92</v>
      </c>
      <c r="C177" s="89"/>
      <c r="D177" s="90"/>
      <c r="E177" s="91">
        <f>SUBTOTAL(9,E176:E176)</f>
        <v>0</v>
      </c>
      <c r="F177" s="91">
        <f>SUBTOTAL(9,F176:F176)</f>
        <v>0</v>
      </c>
      <c r="G177" s="22">
        <f>SUBTOTAL(9,G176:G176)</f>
        <v>0</v>
      </c>
    </row>
    <row r="178" spans="2:7" hidden="1" outlineLevel="2" x14ac:dyDescent="0.25">
      <c r="B178" s="4" t="s">
        <v>27</v>
      </c>
      <c r="C178" s="81">
        <v>800246953</v>
      </c>
      <c r="D178" s="5" t="s">
        <v>38</v>
      </c>
      <c r="E178" s="6">
        <v>1331725279</v>
      </c>
      <c r="F178" s="6">
        <v>2361315520</v>
      </c>
      <c r="G178" s="13">
        <f t="shared" si="2"/>
        <v>1029590241</v>
      </c>
    </row>
    <row r="179" spans="2:7" ht="15.75" hidden="1" outlineLevel="1" collapsed="1" thickBot="1" x14ac:dyDescent="0.3">
      <c r="B179" s="25" t="s">
        <v>49</v>
      </c>
      <c r="C179" s="89"/>
      <c r="D179" s="90"/>
      <c r="E179" s="91">
        <f>SUBTOTAL(9,E178:E178)</f>
        <v>0</v>
      </c>
      <c r="F179" s="91">
        <f>SUBTOTAL(9,F178:F178)</f>
        <v>0</v>
      </c>
      <c r="G179" s="22">
        <f>SUBTOTAL(9,G178:G178)</f>
        <v>0</v>
      </c>
    </row>
    <row r="180" spans="2:7" hidden="1" outlineLevel="2" x14ac:dyDescent="0.25">
      <c r="B180" s="4" t="s">
        <v>28</v>
      </c>
      <c r="C180" s="81">
        <v>800246953</v>
      </c>
      <c r="D180" s="5" t="s">
        <v>38</v>
      </c>
      <c r="E180" s="6">
        <v>15473361308.670002</v>
      </c>
      <c r="F180" s="6">
        <v>17437464438.189999</v>
      </c>
      <c r="G180" s="13">
        <f t="shared" si="2"/>
        <v>1964103129.5199966</v>
      </c>
    </row>
    <row r="181" spans="2:7" hidden="1" outlineLevel="2" x14ac:dyDescent="0.25">
      <c r="B181" s="4" t="s">
        <v>28</v>
      </c>
      <c r="C181" s="81" t="s">
        <v>320</v>
      </c>
      <c r="D181" s="5" t="s">
        <v>321</v>
      </c>
      <c r="E181" s="6">
        <v>0</v>
      </c>
      <c r="F181" s="6">
        <v>1399819.21</v>
      </c>
      <c r="G181" s="13">
        <f t="shared" si="2"/>
        <v>1399819.21</v>
      </c>
    </row>
    <row r="182" spans="2:7" hidden="1" outlineLevel="2" x14ac:dyDescent="0.25">
      <c r="B182" s="4" t="s">
        <v>28</v>
      </c>
      <c r="C182" s="81" t="s">
        <v>322</v>
      </c>
      <c r="D182" s="5" t="s">
        <v>323</v>
      </c>
      <c r="E182" s="6">
        <v>0</v>
      </c>
      <c r="F182" s="6">
        <v>12969</v>
      </c>
      <c r="G182" s="13">
        <f t="shared" si="2"/>
        <v>12969</v>
      </c>
    </row>
    <row r="183" spans="2:7" ht="15.75" hidden="1" outlineLevel="1" collapsed="1" thickBot="1" x14ac:dyDescent="0.3">
      <c r="B183" s="25" t="s">
        <v>50</v>
      </c>
      <c r="C183" s="89"/>
      <c r="D183" s="90"/>
      <c r="E183" s="91">
        <f>SUBTOTAL(9,E180:E182)</f>
        <v>0</v>
      </c>
      <c r="F183" s="91">
        <f>SUBTOTAL(9,F180:F182)</f>
        <v>0</v>
      </c>
      <c r="G183" s="22">
        <f>SUBTOTAL(9,G180:G182)</f>
        <v>0</v>
      </c>
    </row>
    <row r="184" spans="2:7" hidden="1" outlineLevel="2" x14ac:dyDescent="0.25">
      <c r="B184" s="4" t="s">
        <v>29</v>
      </c>
      <c r="C184" s="81">
        <v>800006150</v>
      </c>
      <c r="D184" s="5" t="s">
        <v>305</v>
      </c>
      <c r="E184" s="6">
        <v>23651</v>
      </c>
      <c r="F184" s="6">
        <v>0</v>
      </c>
      <c r="G184" s="13">
        <f t="shared" si="2"/>
        <v>-23651</v>
      </c>
    </row>
    <row r="185" spans="2:7" hidden="1" outlineLevel="2" x14ac:dyDescent="0.25">
      <c r="B185" s="4" t="s">
        <v>29</v>
      </c>
      <c r="C185" s="81">
        <v>800053550</v>
      </c>
      <c r="D185" s="5" t="s">
        <v>439</v>
      </c>
      <c r="E185" s="6">
        <v>2800000</v>
      </c>
      <c r="F185" s="6">
        <v>5600000</v>
      </c>
      <c r="G185" s="13">
        <f t="shared" si="2"/>
        <v>2800000</v>
      </c>
    </row>
    <row r="186" spans="2:7" hidden="1" outlineLevel="2" x14ac:dyDescent="0.25">
      <c r="B186" s="4" t="s">
        <v>29</v>
      </c>
      <c r="C186" s="81">
        <v>800149384</v>
      </c>
      <c r="D186" s="5" t="s">
        <v>508</v>
      </c>
      <c r="E186" s="6">
        <v>20663910</v>
      </c>
      <c r="F186" s="6">
        <v>2859200</v>
      </c>
      <c r="G186" s="13">
        <f t="shared" si="2"/>
        <v>-17804710</v>
      </c>
    </row>
    <row r="187" spans="2:7" hidden="1" outlineLevel="2" x14ac:dyDescent="0.25">
      <c r="B187" s="4" t="s">
        <v>29</v>
      </c>
      <c r="C187" s="81">
        <v>800162035</v>
      </c>
      <c r="D187" s="5" t="s">
        <v>306</v>
      </c>
      <c r="E187" s="6">
        <v>30157983</v>
      </c>
      <c r="F187" s="6">
        <v>0</v>
      </c>
      <c r="G187" s="13">
        <f t="shared" si="2"/>
        <v>-30157983</v>
      </c>
    </row>
    <row r="188" spans="2:7" hidden="1" outlineLevel="2" x14ac:dyDescent="0.25">
      <c r="B188" s="4" t="s">
        <v>29</v>
      </c>
      <c r="C188" s="81">
        <v>800250634</v>
      </c>
      <c r="D188" s="5" t="s">
        <v>440</v>
      </c>
      <c r="E188" s="6">
        <v>3201687</v>
      </c>
      <c r="F188" s="6">
        <v>6629974</v>
      </c>
      <c r="G188" s="13">
        <f t="shared" si="2"/>
        <v>3428287</v>
      </c>
    </row>
    <row r="189" spans="2:7" hidden="1" outlineLevel="2" x14ac:dyDescent="0.25">
      <c r="B189" s="4" t="s">
        <v>29</v>
      </c>
      <c r="C189" s="81">
        <v>813005431</v>
      </c>
      <c r="D189" s="5" t="s">
        <v>441</v>
      </c>
      <c r="E189" s="6">
        <v>24081441.649999999</v>
      </c>
      <c r="F189" s="6">
        <v>40082613.649999999</v>
      </c>
      <c r="G189" s="13">
        <f t="shared" si="2"/>
        <v>16001172</v>
      </c>
    </row>
    <row r="190" spans="2:7" hidden="1" outlineLevel="2" x14ac:dyDescent="0.25">
      <c r="B190" s="4" t="s">
        <v>29</v>
      </c>
      <c r="C190" s="81">
        <v>830028288</v>
      </c>
      <c r="D190" s="5" t="s">
        <v>353</v>
      </c>
      <c r="E190" s="6">
        <v>5435553</v>
      </c>
      <c r="F190" s="6">
        <v>0</v>
      </c>
      <c r="G190" s="13">
        <f t="shared" si="2"/>
        <v>-5435553</v>
      </c>
    </row>
    <row r="191" spans="2:7" hidden="1" outlineLevel="2" x14ac:dyDescent="0.25">
      <c r="B191" s="4" t="s">
        <v>29</v>
      </c>
      <c r="C191" s="81">
        <v>830120157</v>
      </c>
      <c r="D191" s="5" t="s">
        <v>509</v>
      </c>
      <c r="E191" s="6">
        <v>0</v>
      </c>
      <c r="F191" s="6">
        <v>5172300</v>
      </c>
      <c r="G191" s="13">
        <f t="shared" si="2"/>
        <v>5172300</v>
      </c>
    </row>
    <row r="192" spans="2:7" hidden="1" outlineLevel="2" x14ac:dyDescent="0.25">
      <c r="B192" s="4" t="s">
        <v>29</v>
      </c>
      <c r="C192" s="81">
        <v>860006656</v>
      </c>
      <c r="D192" s="5" t="s">
        <v>510</v>
      </c>
      <c r="E192" s="6">
        <v>0</v>
      </c>
      <c r="F192" s="6">
        <v>2280900</v>
      </c>
      <c r="G192" s="13">
        <f t="shared" si="2"/>
        <v>2280900</v>
      </c>
    </row>
    <row r="193" spans="2:7" hidden="1" outlineLevel="2" x14ac:dyDescent="0.25">
      <c r="B193" s="4" t="s">
        <v>29</v>
      </c>
      <c r="C193" s="81">
        <v>860015536</v>
      </c>
      <c r="D193" s="5" t="s">
        <v>442</v>
      </c>
      <c r="E193" s="6">
        <v>1602300</v>
      </c>
      <c r="F193" s="6">
        <v>2280900</v>
      </c>
      <c r="G193" s="13">
        <f t="shared" si="2"/>
        <v>678600</v>
      </c>
    </row>
    <row r="194" spans="2:7" hidden="1" outlineLevel="2" x14ac:dyDescent="0.25">
      <c r="B194" s="4" t="s">
        <v>29</v>
      </c>
      <c r="C194" s="81">
        <v>860035992</v>
      </c>
      <c r="D194" s="5" t="s">
        <v>443</v>
      </c>
      <c r="E194" s="6">
        <v>19415372</v>
      </c>
      <c r="F194" s="6">
        <v>6437400</v>
      </c>
      <c r="G194" s="13">
        <f t="shared" si="2"/>
        <v>-12977972</v>
      </c>
    </row>
    <row r="195" spans="2:7" hidden="1" outlineLevel="2" x14ac:dyDescent="0.25">
      <c r="B195" s="4" t="s">
        <v>29</v>
      </c>
      <c r="C195" s="81">
        <v>860037950</v>
      </c>
      <c r="D195" s="5" t="s">
        <v>444</v>
      </c>
      <c r="E195" s="6">
        <v>21169846</v>
      </c>
      <c r="F195" s="6">
        <v>1602300</v>
      </c>
      <c r="G195" s="13">
        <f t="shared" si="2"/>
        <v>-19567546</v>
      </c>
    </row>
    <row r="196" spans="2:7" hidden="1" outlineLevel="2" x14ac:dyDescent="0.25">
      <c r="B196" s="4" t="s">
        <v>29</v>
      </c>
      <c r="C196" s="81">
        <v>890102768</v>
      </c>
      <c r="D196" s="5" t="s">
        <v>445</v>
      </c>
      <c r="E196" s="6">
        <v>1268360</v>
      </c>
      <c r="F196" s="6">
        <v>1268360</v>
      </c>
      <c r="G196" s="13">
        <f t="shared" si="2"/>
        <v>0</v>
      </c>
    </row>
    <row r="197" spans="2:7" hidden="1" outlineLevel="2" x14ac:dyDescent="0.25">
      <c r="B197" s="4" t="s">
        <v>29</v>
      </c>
      <c r="C197" s="81">
        <v>890205361</v>
      </c>
      <c r="D197" s="5" t="s">
        <v>293</v>
      </c>
      <c r="E197" s="6">
        <v>2246900</v>
      </c>
      <c r="F197" s="6">
        <v>0</v>
      </c>
      <c r="G197" s="13">
        <f t="shared" si="2"/>
        <v>-2246900</v>
      </c>
    </row>
    <row r="198" spans="2:7" hidden="1" outlineLevel="2" x14ac:dyDescent="0.25">
      <c r="B198" s="4" t="s">
        <v>29</v>
      </c>
      <c r="C198" s="81">
        <v>891180084</v>
      </c>
      <c r="D198" s="5" t="s">
        <v>305</v>
      </c>
      <c r="E198" s="6">
        <v>1045113</v>
      </c>
      <c r="F198" s="6">
        <v>1045113</v>
      </c>
      <c r="G198" s="13">
        <f t="shared" si="2"/>
        <v>0</v>
      </c>
    </row>
    <row r="199" spans="2:7" hidden="1" outlineLevel="2" x14ac:dyDescent="0.25">
      <c r="B199" s="4" t="s">
        <v>29</v>
      </c>
      <c r="C199" s="81">
        <v>900033371</v>
      </c>
      <c r="D199" s="5" t="s">
        <v>446</v>
      </c>
      <c r="E199" s="6">
        <v>4832114</v>
      </c>
      <c r="F199" s="6">
        <v>5766309</v>
      </c>
      <c r="G199" s="13">
        <f t="shared" ref="G199:G261" si="3">+F199-E199</f>
        <v>934195</v>
      </c>
    </row>
    <row r="200" spans="2:7" hidden="1" outlineLevel="2" x14ac:dyDescent="0.25">
      <c r="B200" s="4" t="s">
        <v>29</v>
      </c>
      <c r="C200" s="81">
        <v>900210981</v>
      </c>
      <c r="D200" s="5" t="s">
        <v>511</v>
      </c>
      <c r="E200" s="6">
        <v>0</v>
      </c>
      <c r="F200" s="6">
        <v>3304400</v>
      </c>
      <c r="G200" s="13">
        <f t="shared" si="3"/>
        <v>3304400</v>
      </c>
    </row>
    <row r="201" spans="2:7" hidden="1" outlineLevel="2" x14ac:dyDescent="0.25">
      <c r="B201" s="4" t="s">
        <v>29</v>
      </c>
      <c r="C201" s="81">
        <v>900256090</v>
      </c>
      <c r="D201" s="5" t="s">
        <v>362</v>
      </c>
      <c r="E201" s="6">
        <v>3538600</v>
      </c>
      <c r="F201" s="6">
        <v>2411700</v>
      </c>
      <c r="G201" s="13">
        <f t="shared" si="3"/>
        <v>-1126900</v>
      </c>
    </row>
    <row r="202" spans="2:7" hidden="1" outlineLevel="2" x14ac:dyDescent="0.25">
      <c r="B202" s="4" t="s">
        <v>29</v>
      </c>
      <c r="C202" s="81">
        <v>900357414</v>
      </c>
      <c r="D202" s="5" t="s">
        <v>447</v>
      </c>
      <c r="E202" s="6">
        <v>3757220</v>
      </c>
      <c r="F202" s="6">
        <v>3757220</v>
      </c>
      <c r="G202" s="13">
        <f t="shared" si="3"/>
        <v>0</v>
      </c>
    </row>
    <row r="203" spans="2:7" hidden="1" outlineLevel="2" x14ac:dyDescent="0.25">
      <c r="B203" s="4" t="s">
        <v>29</v>
      </c>
      <c r="C203" s="81">
        <v>901126913</v>
      </c>
      <c r="D203" s="5" t="s">
        <v>448</v>
      </c>
      <c r="E203" s="6">
        <v>1156813</v>
      </c>
      <c r="F203" s="6">
        <v>1156813</v>
      </c>
      <c r="G203" s="13">
        <f t="shared" si="3"/>
        <v>0</v>
      </c>
    </row>
    <row r="204" spans="2:7" hidden="1" outlineLevel="2" x14ac:dyDescent="0.25">
      <c r="B204" s="4" t="s">
        <v>29</v>
      </c>
      <c r="C204" s="81">
        <v>901127065</v>
      </c>
      <c r="D204" s="5" t="s">
        <v>449</v>
      </c>
      <c r="E204" s="6">
        <v>5830687</v>
      </c>
      <c r="F204" s="6">
        <v>1262581</v>
      </c>
      <c r="G204" s="13">
        <f t="shared" si="3"/>
        <v>-4568106</v>
      </c>
    </row>
    <row r="205" spans="2:7" hidden="1" outlineLevel="2" x14ac:dyDescent="0.25">
      <c r="B205" s="4" t="s">
        <v>29</v>
      </c>
      <c r="C205" s="81">
        <v>901127521</v>
      </c>
      <c r="D205" s="5" t="s">
        <v>450</v>
      </c>
      <c r="E205" s="6">
        <v>16497886</v>
      </c>
      <c r="F205" s="6">
        <v>3884893</v>
      </c>
      <c r="G205" s="13">
        <f t="shared" si="3"/>
        <v>-12612993</v>
      </c>
    </row>
    <row r="206" spans="2:7" hidden="1" outlineLevel="2" x14ac:dyDescent="0.25">
      <c r="B206" s="4" t="s">
        <v>29</v>
      </c>
      <c r="C206" s="81">
        <v>901153056</v>
      </c>
      <c r="D206" s="5" t="s">
        <v>451</v>
      </c>
      <c r="E206" s="6">
        <v>1210079</v>
      </c>
      <c r="F206" s="6">
        <v>1210079</v>
      </c>
      <c r="G206" s="13">
        <f t="shared" si="3"/>
        <v>0</v>
      </c>
    </row>
    <row r="207" spans="2:7" hidden="1" outlineLevel="2" x14ac:dyDescent="0.25">
      <c r="B207" s="4" t="s">
        <v>29</v>
      </c>
      <c r="C207" s="81">
        <v>901153500</v>
      </c>
      <c r="D207" s="5" t="s">
        <v>452</v>
      </c>
      <c r="E207" s="6">
        <v>1375912</v>
      </c>
      <c r="F207" s="6">
        <v>1484312</v>
      </c>
      <c r="G207" s="13">
        <f t="shared" si="3"/>
        <v>108400</v>
      </c>
    </row>
    <row r="208" spans="2:7" ht="15.75" hidden="1" outlineLevel="1" collapsed="1" thickBot="1" x14ac:dyDescent="0.3">
      <c r="B208" s="25" t="s">
        <v>51</v>
      </c>
      <c r="C208" s="89"/>
      <c r="D208" s="90"/>
      <c r="E208" s="91">
        <f>SUBTOTAL(9,E184:E207)</f>
        <v>0</v>
      </c>
      <c r="F208" s="91">
        <f>SUBTOTAL(9,F184:F207)</f>
        <v>0</v>
      </c>
      <c r="G208" s="22">
        <f>SUBTOTAL(9,G184:G207)</f>
        <v>0</v>
      </c>
    </row>
    <row r="209" spans="2:7" hidden="1" outlineLevel="2" x14ac:dyDescent="0.25">
      <c r="B209" s="4" t="s">
        <v>30</v>
      </c>
      <c r="C209" s="81">
        <v>800197177</v>
      </c>
      <c r="D209" s="5" t="s">
        <v>453</v>
      </c>
      <c r="E209" s="6">
        <v>714236036</v>
      </c>
      <c r="F209" s="6">
        <v>714236036</v>
      </c>
      <c r="G209" s="13">
        <f t="shared" si="3"/>
        <v>0</v>
      </c>
    </row>
    <row r="210" spans="2:7" hidden="1" outlineLevel="2" x14ac:dyDescent="0.25">
      <c r="B210" s="4" t="s">
        <v>30</v>
      </c>
      <c r="C210" s="81">
        <v>800216538</v>
      </c>
      <c r="D210" s="5" t="s">
        <v>454</v>
      </c>
      <c r="E210" s="6">
        <v>24794908</v>
      </c>
      <c r="F210" s="6">
        <v>24794908</v>
      </c>
      <c r="G210" s="13">
        <f t="shared" si="3"/>
        <v>0</v>
      </c>
    </row>
    <row r="211" spans="2:7" hidden="1" outlineLevel="2" x14ac:dyDescent="0.25">
      <c r="B211" s="4" t="s">
        <v>30</v>
      </c>
      <c r="C211" s="81">
        <v>830077633</v>
      </c>
      <c r="D211" s="5" t="s">
        <v>455</v>
      </c>
      <c r="E211" s="6">
        <v>3927200</v>
      </c>
      <c r="F211" s="6">
        <v>3927200</v>
      </c>
      <c r="G211" s="13">
        <f t="shared" si="3"/>
        <v>0</v>
      </c>
    </row>
    <row r="212" spans="2:7" hidden="1" outlineLevel="2" x14ac:dyDescent="0.25">
      <c r="B212" s="4" t="s">
        <v>30</v>
      </c>
      <c r="C212" s="81">
        <v>901034790</v>
      </c>
      <c r="D212" s="5" t="s">
        <v>456</v>
      </c>
      <c r="E212" s="6">
        <v>1933100</v>
      </c>
      <c r="F212" s="6">
        <v>2191800</v>
      </c>
      <c r="G212" s="13">
        <f t="shared" si="3"/>
        <v>258700</v>
      </c>
    </row>
    <row r="213" spans="2:7" ht="15.75" hidden="1" outlineLevel="1" collapsed="1" thickBot="1" x14ac:dyDescent="0.3">
      <c r="B213" s="25" t="s">
        <v>52</v>
      </c>
      <c r="C213" s="89"/>
      <c r="D213" s="90"/>
      <c r="E213" s="91">
        <f>SUBTOTAL(9,E209:E212)</f>
        <v>0</v>
      </c>
      <c r="F213" s="91">
        <f>SUBTOTAL(9,F209:F212)</f>
        <v>0</v>
      </c>
      <c r="G213" s="22">
        <f>SUBTOTAL(9,G209:G212)</f>
        <v>0</v>
      </c>
    </row>
    <row r="214" spans="2:7" hidden="1" outlineLevel="2" x14ac:dyDescent="0.25">
      <c r="B214" s="4" t="s">
        <v>67</v>
      </c>
      <c r="C214" s="81">
        <v>860045904</v>
      </c>
      <c r="D214" s="5" t="s">
        <v>457</v>
      </c>
      <c r="E214" s="6">
        <v>215118087</v>
      </c>
      <c r="F214" s="6">
        <v>215118087</v>
      </c>
      <c r="G214" s="13">
        <f t="shared" si="3"/>
        <v>0</v>
      </c>
    </row>
    <row r="215" spans="2:7" ht="15.75" hidden="1" outlineLevel="1" collapsed="1" thickBot="1" x14ac:dyDescent="0.3">
      <c r="B215" s="25" t="s">
        <v>282</v>
      </c>
      <c r="C215" s="89"/>
      <c r="D215" s="90"/>
      <c r="E215" s="91">
        <f>SUBTOTAL(9,E214:E214)</f>
        <v>0</v>
      </c>
      <c r="F215" s="91">
        <f>SUBTOTAL(9,F214:F214)</f>
        <v>0</v>
      </c>
      <c r="G215" s="22">
        <f>SUBTOTAL(9,G214:G214)</f>
        <v>0</v>
      </c>
    </row>
    <row r="216" spans="2:7" hidden="1" outlineLevel="2" x14ac:dyDescent="0.25">
      <c r="B216" s="4" t="s">
        <v>37</v>
      </c>
      <c r="C216" s="81">
        <v>800140949</v>
      </c>
      <c r="D216" s="5" t="s">
        <v>458</v>
      </c>
      <c r="E216" s="6">
        <v>10633162489.65</v>
      </c>
      <c r="F216" s="6">
        <v>10365819711.42</v>
      </c>
      <c r="G216" s="13">
        <f t="shared" si="3"/>
        <v>-267342778.22999954</v>
      </c>
    </row>
    <row r="217" spans="2:7" hidden="1" outlineLevel="2" x14ac:dyDescent="0.25">
      <c r="B217" s="4" t="s">
        <v>37</v>
      </c>
      <c r="C217" s="81">
        <v>800250119</v>
      </c>
      <c r="D217" s="5" t="s">
        <v>459</v>
      </c>
      <c r="E217" s="6">
        <v>650444333.97000003</v>
      </c>
      <c r="F217" s="6">
        <v>581155601.63000011</v>
      </c>
      <c r="G217" s="13">
        <f t="shared" si="3"/>
        <v>-69288732.339999914</v>
      </c>
    </row>
    <row r="218" spans="2:7" hidden="1" outlineLevel="2" x14ac:dyDescent="0.25">
      <c r="B218" s="4" t="s">
        <v>37</v>
      </c>
      <c r="C218" s="81">
        <v>804002105</v>
      </c>
      <c r="D218" s="5" t="s">
        <v>460</v>
      </c>
      <c r="E218" s="6">
        <v>55547344</v>
      </c>
      <c r="F218" s="6">
        <v>55547344</v>
      </c>
      <c r="G218" s="13">
        <f t="shared" si="3"/>
        <v>0</v>
      </c>
    </row>
    <row r="219" spans="2:7" hidden="1" outlineLevel="2" x14ac:dyDescent="0.25">
      <c r="B219" s="4" t="s">
        <v>37</v>
      </c>
      <c r="C219" s="81">
        <v>805000427</v>
      </c>
      <c r="D219" s="5" t="s">
        <v>461</v>
      </c>
      <c r="E219" s="6">
        <v>2682143612.7800007</v>
      </c>
      <c r="F219" s="6">
        <v>2682143612.7799997</v>
      </c>
      <c r="G219" s="13">
        <f t="shared" si="3"/>
        <v>0</v>
      </c>
    </row>
    <row r="220" spans="2:7" hidden="1" outlineLevel="2" x14ac:dyDescent="0.25">
      <c r="B220" s="4" t="s">
        <v>37</v>
      </c>
      <c r="C220" s="81">
        <v>811004055</v>
      </c>
      <c r="D220" s="5" t="s">
        <v>462</v>
      </c>
      <c r="E220" s="6">
        <v>238355</v>
      </c>
      <c r="F220" s="6">
        <v>238355</v>
      </c>
      <c r="G220" s="13">
        <f t="shared" si="3"/>
        <v>0</v>
      </c>
    </row>
    <row r="221" spans="2:7" hidden="1" outlineLevel="2" x14ac:dyDescent="0.25">
      <c r="B221" s="4" t="s">
        <v>37</v>
      </c>
      <c r="C221" s="81">
        <v>818000140</v>
      </c>
      <c r="D221" s="5" t="s">
        <v>463</v>
      </c>
      <c r="E221" s="6">
        <v>37115410</v>
      </c>
      <c r="F221" s="6">
        <v>37115410</v>
      </c>
      <c r="G221" s="13">
        <f t="shared" si="3"/>
        <v>0</v>
      </c>
    </row>
    <row r="222" spans="2:7" hidden="1" outlineLevel="2" x14ac:dyDescent="0.25">
      <c r="B222" s="4" t="s">
        <v>37</v>
      </c>
      <c r="C222" s="81">
        <v>830009783</v>
      </c>
      <c r="D222" s="5" t="s">
        <v>464</v>
      </c>
      <c r="E222" s="6">
        <v>6770227128.3700371</v>
      </c>
      <c r="F222" s="6">
        <v>6682091773.3500271</v>
      </c>
      <c r="G222" s="13">
        <f t="shared" si="3"/>
        <v>-88135355.020009995</v>
      </c>
    </row>
    <row r="223" spans="2:7" hidden="1" outlineLevel="2" x14ac:dyDescent="0.25">
      <c r="B223" s="4" t="s">
        <v>37</v>
      </c>
      <c r="C223" s="81">
        <v>830074184</v>
      </c>
      <c r="D223" s="5" t="s">
        <v>465</v>
      </c>
      <c r="E223" s="6">
        <v>694217012.61999989</v>
      </c>
      <c r="F223" s="6">
        <v>710714896.61999989</v>
      </c>
      <c r="G223" s="13">
        <f t="shared" si="3"/>
        <v>16497884</v>
      </c>
    </row>
    <row r="224" spans="2:7" hidden="1" outlineLevel="2" x14ac:dyDescent="0.25">
      <c r="B224" s="4" t="s">
        <v>37</v>
      </c>
      <c r="C224" s="81">
        <v>832000760</v>
      </c>
      <c r="D224" s="5" t="s">
        <v>466</v>
      </c>
      <c r="E224" s="6">
        <v>11323117</v>
      </c>
      <c r="F224" s="6">
        <v>11323117</v>
      </c>
      <c r="G224" s="13">
        <f t="shared" si="3"/>
        <v>0</v>
      </c>
    </row>
    <row r="225" spans="2:7" hidden="1" outlineLevel="2" x14ac:dyDescent="0.25">
      <c r="B225" s="4" t="s">
        <v>37</v>
      </c>
      <c r="C225" s="81">
        <v>860045904</v>
      </c>
      <c r="D225" s="5" t="s">
        <v>457</v>
      </c>
      <c r="E225" s="6">
        <v>238828680.44999993</v>
      </c>
      <c r="F225" s="6">
        <v>330861977.45000005</v>
      </c>
      <c r="G225" s="13">
        <f t="shared" si="3"/>
        <v>92033297.000000119</v>
      </c>
    </row>
    <row r="226" spans="2:7" hidden="1" outlineLevel="2" x14ac:dyDescent="0.25">
      <c r="B226" s="4" t="s">
        <v>37</v>
      </c>
      <c r="C226" s="81">
        <v>891180008</v>
      </c>
      <c r="D226" s="5" t="s">
        <v>467</v>
      </c>
      <c r="E226" s="6">
        <v>69570</v>
      </c>
      <c r="F226" s="6">
        <v>69570</v>
      </c>
      <c r="G226" s="13">
        <f t="shared" si="3"/>
        <v>0</v>
      </c>
    </row>
    <row r="227" spans="2:7" hidden="1" outlineLevel="2" x14ac:dyDescent="0.25">
      <c r="B227" s="4" t="s">
        <v>37</v>
      </c>
      <c r="C227" s="81">
        <v>891280008</v>
      </c>
      <c r="D227" s="5" t="s">
        <v>468</v>
      </c>
      <c r="E227" s="6">
        <v>49917</v>
      </c>
      <c r="F227" s="6">
        <v>49917</v>
      </c>
      <c r="G227" s="13">
        <f t="shared" si="3"/>
        <v>0</v>
      </c>
    </row>
    <row r="228" spans="2:7" hidden="1" outlineLevel="2" x14ac:dyDescent="0.25">
      <c r="B228" s="4" t="s">
        <v>37</v>
      </c>
      <c r="C228" s="81">
        <v>899999026</v>
      </c>
      <c r="D228" s="5" t="s">
        <v>469</v>
      </c>
      <c r="E228" s="6">
        <v>417885134.88</v>
      </c>
      <c r="F228" s="6">
        <v>447523876.70999998</v>
      </c>
      <c r="G228" s="13">
        <f t="shared" si="3"/>
        <v>29638741.829999983</v>
      </c>
    </row>
    <row r="229" spans="2:7" hidden="1" outlineLevel="2" x14ac:dyDescent="0.25">
      <c r="B229" s="4" t="s">
        <v>37</v>
      </c>
      <c r="C229" s="81">
        <v>899999107</v>
      </c>
      <c r="D229" s="5" t="s">
        <v>470</v>
      </c>
      <c r="E229" s="6">
        <v>475120612.27000004</v>
      </c>
      <c r="F229" s="6">
        <v>475120612.26999998</v>
      </c>
      <c r="G229" s="13">
        <f t="shared" si="3"/>
        <v>0</v>
      </c>
    </row>
    <row r="230" spans="2:7" hidden="1" outlineLevel="2" x14ac:dyDescent="0.25">
      <c r="B230" s="4" t="s">
        <v>37</v>
      </c>
      <c r="C230" s="81">
        <v>901093846</v>
      </c>
      <c r="D230" s="5" t="s">
        <v>471</v>
      </c>
      <c r="E230" s="6">
        <v>104982555</v>
      </c>
      <c r="F230" s="6">
        <v>104982555</v>
      </c>
      <c r="G230" s="13">
        <f t="shared" si="3"/>
        <v>0</v>
      </c>
    </row>
    <row r="231" spans="2:7" hidden="1" outlineLevel="2" x14ac:dyDescent="0.25">
      <c r="B231" s="4" t="s">
        <v>37</v>
      </c>
      <c r="C231" s="81">
        <v>901097473</v>
      </c>
      <c r="D231" s="5" t="s">
        <v>472</v>
      </c>
      <c r="E231" s="6">
        <v>4485721500.9700003</v>
      </c>
      <c r="F231" s="6">
        <v>4539472711.5900002</v>
      </c>
      <c r="G231" s="13">
        <f t="shared" si="3"/>
        <v>53751210.619999886</v>
      </c>
    </row>
    <row r="232" spans="2:7" ht="15.75" hidden="1" outlineLevel="1" collapsed="1" thickBot="1" x14ac:dyDescent="0.3">
      <c r="B232" s="25" t="s">
        <v>283</v>
      </c>
      <c r="C232" s="89"/>
      <c r="D232" s="90"/>
      <c r="E232" s="91">
        <f>SUBTOTAL(9,E216:E231)</f>
        <v>0</v>
      </c>
      <c r="F232" s="91">
        <f>SUBTOTAL(9,F216:F231)</f>
        <v>0</v>
      </c>
      <c r="G232" s="22">
        <f>SUBTOTAL(9,G216:G231)</f>
        <v>0</v>
      </c>
    </row>
    <row r="233" spans="2:7" hidden="1" outlineLevel="2" x14ac:dyDescent="0.25">
      <c r="B233" s="4" t="s">
        <v>39</v>
      </c>
      <c r="C233" s="81">
        <v>800149499</v>
      </c>
      <c r="D233" s="5" t="s">
        <v>473</v>
      </c>
      <c r="E233" s="6">
        <v>62515906</v>
      </c>
      <c r="F233" s="6">
        <v>62515906</v>
      </c>
      <c r="G233" s="13">
        <f t="shared" si="3"/>
        <v>0</v>
      </c>
    </row>
    <row r="234" spans="2:7" hidden="1" outlineLevel="2" x14ac:dyDescent="0.25">
      <c r="B234" s="4" t="s">
        <v>39</v>
      </c>
      <c r="C234" s="81">
        <v>860066191</v>
      </c>
      <c r="D234" s="5" t="s">
        <v>307</v>
      </c>
      <c r="E234" s="6">
        <v>9335200</v>
      </c>
      <c r="F234" s="6">
        <v>0</v>
      </c>
      <c r="G234" s="13">
        <f t="shared" si="3"/>
        <v>-9335200</v>
      </c>
    </row>
    <row r="235" spans="2:7" ht="15.75" hidden="1" outlineLevel="1" collapsed="1" thickBot="1" x14ac:dyDescent="0.3">
      <c r="B235" s="25" t="s">
        <v>284</v>
      </c>
      <c r="C235" s="89"/>
      <c r="D235" s="90"/>
      <c r="E235" s="91">
        <f>SUBTOTAL(9,E233:E234)</f>
        <v>0</v>
      </c>
      <c r="F235" s="91">
        <f>SUBTOTAL(9,F233:F234)</f>
        <v>0</v>
      </c>
      <c r="G235" s="22">
        <f>SUBTOTAL(9,G233:G234)</f>
        <v>0</v>
      </c>
    </row>
    <row r="236" spans="2:7" hidden="1" outlineLevel="2" x14ac:dyDescent="0.25">
      <c r="B236" s="4" t="s">
        <v>36</v>
      </c>
      <c r="C236" s="81">
        <v>800140949</v>
      </c>
      <c r="D236" s="5" t="s">
        <v>458</v>
      </c>
      <c r="E236" s="6">
        <v>3052289685.8300004</v>
      </c>
      <c r="F236" s="6">
        <v>3052289685.8299999</v>
      </c>
      <c r="G236" s="13">
        <f t="shared" si="3"/>
        <v>0</v>
      </c>
    </row>
    <row r="237" spans="2:7" hidden="1" outlineLevel="2" x14ac:dyDescent="0.25">
      <c r="B237" s="4" t="s">
        <v>36</v>
      </c>
      <c r="C237" s="81">
        <v>804002105</v>
      </c>
      <c r="D237" s="5" t="s">
        <v>460</v>
      </c>
      <c r="E237" s="6">
        <v>1985064497.73</v>
      </c>
      <c r="F237" s="6">
        <v>1985064497.7299995</v>
      </c>
      <c r="G237" s="13">
        <f t="shared" si="3"/>
        <v>0</v>
      </c>
    </row>
    <row r="238" spans="2:7" hidden="1" outlineLevel="2" x14ac:dyDescent="0.25">
      <c r="B238" s="4" t="s">
        <v>36</v>
      </c>
      <c r="C238" s="81">
        <v>805000427</v>
      </c>
      <c r="D238" s="5" t="s">
        <v>461</v>
      </c>
      <c r="E238" s="6">
        <v>393531080.88</v>
      </c>
      <c r="F238" s="6">
        <v>393531080.88</v>
      </c>
      <c r="G238" s="13">
        <f t="shared" si="3"/>
        <v>0</v>
      </c>
    </row>
    <row r="239" spans="2:7" hidden="1" outlineLevel="2" x14ac:dyDescent="0.25">
      <c r="B239" s="4" t="s">
        <v>36</v>
      </c>
      <c r="C239" s="81">
        <v>811004055</v>
      </c>
      <c r="D239" s="5" t="s">
        <v>462</v>
      </c>
      <c r="E239" s="6">
        <v>2983106202</v>
      </c>
      <c r="F239" s="6">
        <v>2983106202</v>
      </c>
      <c r="G239" s="13">
        <f t="shared" si="3"/>
        <v>0</v>
      </c>
    </row>
    <row r="240" spans="2:7" hidden="1" outlineLevel="2" x14ac:dyDescent="0.25">
      <c r="B240" s="4" t="s">
        <v>36</v>
      </c>
      <c r="C240" s="81">
        <v>818000140</v>
      </c>
      <c r="D240" s="5" t="s">
        <v>463</v>
      </c>
      <c r="E240" s="6">
        <v>1441579409</v>
      </c>
      <c r="F240" s="6">
        <v>1441579409</v>
      </c>
      <c r="G240" s="13">
        <f t="shared" si="3"/>
        <v>0</v>
      </c>
    </row>
    <row r="241" spans="2:7" hidden="1" outlineLevel="2" x14ac:dyDescent="0.25">
      <c r="B241" s="4" t="s">
        <v>36</v>
      </c>
      <c r="C241" s="81">
        <v>830009783</v>
      </c>
      <c r="D241" s="5" t="s">
        <v>464</v>
      </c>
      <c r="E241" s="6">
        <v>961055604.81999874</v>
      </c>
      <c r="F241" s="6">
        <v>967425814.62999856</v>
      </c>
      <c r="G241" s="13">
        <f t="shared" si="3"/>
        <v>6370209.8099998236</v>
      </c>
    </row>
    <row r="242" spans="2:7" hidden="1" outlineLevel="2" x14ac:dyDescent="0.25">
      <c r="B242" s="4" t="s">
        <v>36</v>
      </c>
      <c r="C242" s="81">
        <v>830074184</v>
      </c>
      <c r="D242" s="5" t="s">
        <v>465</v>
      </c>
      <c r="E242" s="6">
        <v>6376338247.8599997</v>
      </c>
      <c r="F242" s="6">
        <v>6359840363.8600006</v>
      </c>
      <c r="G242" s="13">
        <f t="shared" si="3"/>
        <v>-16497883.999999046</v>
      </c>
    </row>
    <row r="243" spans="2:7" hidden="1" outlineLevel="2" x14ac:dyDescent="0.25">
      <c r="B243" s="4" t="s">
        <v>36</v>
      </c>
      <c r="C243" s="81">
        <v>832000760</v>
      </c>
      <c r="D243" s="5" t="s">
        <v>466</v>
      </c>
      <c r="E243" s="6">
        <v>1094815092.4000001</v>
      </c>
      <c r="F243" s="6">
        <v>1094815092.4000001</v>
      </c>
      <c r="G243" s="13">
        <f t="shared" si="3"/>
        <v>0</v>
      </c>
    </row>
    <row r="244" spans="2:7" hidden="1" outlineLevel="2" x14ac:dyDescent="0.25">
      <c r="B244" s="4" t="s">
        <v>36</v>
      </c>
      <c r="C244" s="81">
        <v>860045904</v>
      </c>
      <c r="D244" s="5" t="s">
        <v>457</v>
      </c>
      <c r="E244" s="6">
        <v>20181082451.760056</v>
      </c>
      <c r="F244" s="6">
        <v>20089049154.76001</v>
      </c>
      <c r="G244" s="13">
        <f t="shared" si="3"/>
        <v>-92033297.000045776</v>
      </c>
    </row>
    <row r="245" spans="2:7" hidden="1" outlineLevel="2" x14ac:dyDescent="0.25">
      <c r="B245" s="4" t="s">
        <v>36</v>
      </c>
      <c r="C245" s="81">
        <v>890480110</v>
      </c>
      <c r="D245" s="5" t="s">
        <v>474</v>
      </c>
      <c r="E245" s="6">
        <v>298159103</v>
      </c>
      <c r="F245" s="6">
        <v>298159103</v>
      </c>
      <c r="G245" s="13">
        <f t="shared" si="3"/>
        <v>0</v>
      </c>
    </row>
    <row r="246" spans="2:7" hidden="1" outlineLevel="2" x14ac:dyDescent="0.25">
      <c r="B246" s="4" t="s">
        <v>36</v>
      </c>
      <c r="C246" s="81">
        <v>890900841</v>
      </c>
      <c r="D246" s="5" t="s">
        <v>475</v>
      </c>
      <c r="E246" s="6">
        <v>41913159</v>
      </c>
      <c r="F246" s="6">
        <v>41913159</v>
      </c>
      <c r="G246" s="13">
        <f t="shared" si="3"/>
        <v>0</v>
      </c>
    </row>
    <row r="247" spans="2:7" hidden="1" outlineLevel="2" x14ac:dyDescent="0.25">
      <c r="B247" s="4" t="s">
        <v>36</v>
      </c>
      <c r="C247" s="81">
        <v>891180008</v>
      </c>
      <c r="D247" s="5" t="s">
        <v>467</v>
      </c>
      <c r="E247" s="6">
        <v>738950602.60000002</v>
      </c>
      <c r="F247" s="6">
        <v>736252841.60000002</v>
      </c>
      <c r="G247" s="13">
        <f t="shared" si="3"/>
        <v>-2697761</v>
      </c>
    </row>
    <row r="248" spans="2:7" hidden="1" outlineLevel="2" x14ac:dyDescent="0.25">
      <c r="B248" s="4" t="s">
        <v>36</v>
      </c>
      <c r="C248" s="81">
        <v>891280008</v>
      </c>
      <c r="D248" s="5" t="s">
        <v>468</v>
      </c>
      <c r="E248" s="6">
        <v>83608224</v>
      </c>
      <c r="F248" s="6">
        <v>83608224</v>
      </c>
      <c r="G248" s="13">
        <f t="shared" si="3"/>
        <v>0</v>
      </c>
    </row>
    <row r="249" spans="2:7" hidden="1" outlineLevel="2" x14ac:dyDescent="0.25">
      <c r="B249" s="4" t="s">
        <v>36</v>
      </c>
      <c r="C249" s="81">
        <v>892115006</v>
      </c>
      <c r="D249" s="5" t="s">
        <v>476</v>
      </c>
      <c r="E249" s="6">
        <v>65306575</v>
      </c>
      <c r="F249" s="6">
        <v>65306571</v>
      </c>
      <c r="G249" s="13">
        <f t="shared" si="3"/>
        <v>-4</v>
      </c>
    </row>
    <row r="250" spans="2:7" hidden="1" outlineLevel="2" x14ac:dyDescent="0.25">
      <c r="B250" s="4" t="s">
        <v>36</v>
      </c>
      <c r="C250" s="81">
        <v>892200015</v>
      </c>
      <c r="D250" s="5" t="s">
        <v>477</v>
      </c>
      <c r="E250" s="6">
        <v>76448767</v>
      </c>
      <c r="F250" s="6">
        <v>62253533</v>
      </c>
      <c r="G250" s="13">
        <f t="shared" si="3"/>
        <v>-14195234</v>
      </c>
    </row>
    <row r="251" spans="2:7" hidden="1" outlineLevel="2" x14ac:dyDescent="0.25">
      <c r="B251" s="4" t="s">
        <v>36</v>
      </c>
      <c r="C251" s="81">
        <v>899999026</v>
      </c>
      <c r="D251" s="5" t="s">
        <v>469</v>
      </c>
      <c r="E251" s="6">
        <v>387915181.93000001</v>
      </c>
      <c r="F251" s="6">
        <v>269006704.51999998</v>
      </c>
      <c r="G251" s="13">
        <f t="shared" si="3"/>
        <v>-118908477.41000003</v>
      </c>
    </row>
    <row r="252" spans="2:7" hidden="1" outlineLevel="2" x14ac:dyDescent="0.25">
      <c r="B252" s="4" t="s">
        <v>36</v>
      </c>
      <c r="C252" s="81">
        <v>899999107</v>
      </c>
      <c r="D252" s="5" t="s">
        <v>470</v>
      </c>
      <c r="E252" s="6">
        <v>5089304621.2999992</v>
      </c>
      <c r="F252" s="6">
        <v>5089304621.3000002</v>
      </c>
      <c r="G252" s="13">
        <f t="shared" si="3"/>
        <v>0</v>
      </c>
    </row>
    <row r="253" spans="2:7" hidden="1" outlineLevel="2" x14ac:dyDescent="0.25">
      <c r="B253" s="4" t="s">
        <v>36</v>
      </c>
      <c r="C253" s="81">
        <v>900048962</v>
      </c>
      <c r="D253" s="5" t="s">
        <v>478</v>
      </c>
      <c r="E253" s="6">
        <v>71675062</v>
      </c>
      <c r="F253" s="6">
        <v>58693365</v>
      </c>
      <c r="G253" s="13">
        <f t="shared" si="3"/>
        <v>-12981697</v>
      </c>
    </row>
    <row r="254" spans="2:7" hidden="1" outlineLevel="2" x14ac:dyDescent="0.25">
      <c r="B254" s="4" t="s">
        <v>36</v>
      </c>
      <c r="C254" s="81">
        <v>901093846</v>
      </c>
      <c r="D254" s="5" t="s">
        <v>471</v>
      </c>
      <c r="E254" s="6">
        <v>2393650981.3000002</v>
      </c>
      <c r="F254" s="6">
        <v>2393650981.2999997</v>
      </c>
      <c r="G254" s="13">
        <f t="shared" si="3"/>
        <v>0</v>
      </c>
    </row>
    <row r="255" spans="2:7" hidden="1" outlineLevel="2" x14ac:dyDescent="0.25">
      <c r="B255" s="4" t="s">
        <v>36</v>
      </c>
      <c r="C255" s="81">
        <v>901097473</v>
      </c>
      <c r="D255" s="5" t="s">
        <v>472</v>
      </c>
      <c r="E255" s="6">
        <v>5389194570.5299997</v>
      </c>
      <c r="F255" s="6">
        <v>5335304151.9099998</v>
      </c>
      <c r="G255" s="13">
        <f t="shared" si="3"/>
        <v>-53890418.619999886</v>
      </c>
    </row>
    <row r="256" spans="2:7" ht="15.75" hidden="1" outlineLevel="1" collapsed="1" thickBot="1" x14ac:dyDescent="0.3">
      <c r="B256" s="25" t="s">
        <v>285</v>
      </c>
      <c r="C256" s="89"/>
      <c r="D256" s="90"/>
      <c r="E256" s="91">
        <f>SUBTOTAL(9,E236:E255)</f>
        <v>0</v>
      </c>
      <c r="F256" s="91">
        <f>SUBTOTAL(9,F236:F255)</f>
        <v>0</v>
      </c>
      <c r="G256" s="22">
        <f>SUBTOTAL(9,G236:G255)</f>
        <v>0</v>
      </c>
    </row>
    <row r="257" spans="2:7" hidden="1" outlineLevel="2" x14ac:dyDescent="0.25">
      <c r="B257" s="4" t="s">
        <v>80</v>
      </c>
      <c r="C257" s="81">
        <v>800105552</v>
      </c>
      <c r="D257" s="5" t="s">
        <v>479</v>
      </c>
      <c r="E257" s="6">
        <v>36448400</v>
      </c>
      <c r="F257" s="6">
        <v>0</v>
      </c>
      <c r="G257" s="13">
        <f t="shared" si="3"/>
        <v>-36448400</v>
      </c>
    </row>
    <row r="258" spans="2:7" hidden="1" outlineLevel="2" x14ac:dyDescent="0.25">
      <c r="B258" s="4" t="s">
        <v>80</v>
      </c>
      <c r="C258" s="81">
        <v>899999034</v>
      </c>
      <c r="D258" s="5" t="s">
        <v>308</v>
      </c>
      <c r="E258" s="6">
        <v>104400</v>
      </c>
      <c r="F258" s="6">
        <v>0</v>
      </c>
      <c r="G258" s="13">
        <f t="shared" si="3"/>
        <v>-104400</v>
      </c>
    </row>
    <row r="259" spans="2:7" hidden="1" outlineLevel="2" x14ac:dyDescent="0.25">
      <c r="B259" s="4" t="s">
        <v>80</v>
      </c>
      <c r="C259" s="81">
        <v>899999316</v>
      </c>
      <c r="D259" s="5" t="s">
        <v>309</v>
      </c>
      <c r="E259" s="6">
        <v>33786838</v>
      </c>
      <c r="F259" s="6">
        <v>0</v>
      </c>
      <c r="G259" s="13">
        <f t="shared" si="3"/>
        <v>-33786838</v>
      </c>
    </row>
    <row r="260" spans="2:7" hidden="1" outlineLevel="2" x14ac:dyDescent="0.25">
      <c r="B260" s="4" t="s">
        <v>80</v>
      </c>
      <c r="C260" s="81">
        <v>900978341</v>
      </c>
      <c r="D260" s="5" t="s">
        <v>258</v>
      </c>
      <c r="E260" s="6">
        <v>2355315620</v>
      </c>
      <c r="F260" s="6">
        <v>877248043</v>
      </c>
      <c r="G260" s="13">
        <f t="shared" si="3"/>
        <v>-1478067577</v>
      </c>
    </row>
    <row r="261" spans="2:7" hidden="1" outlineLevel="2" x14ac:dyDescent="0.25">
      <c r="B261" s="4" t="s">
        <v>80</v>
      </c>
      <c r="C261" s="81">
        <v>901153500</v>
      </c>
      <c r="D261" s="5" t="s">
        <v>452</v>
      </c>
      <c r="E261" s="6">
        <v>108400</v>
      </c>
      <c r="F261" s="6">
        <v>0</v>
      </c>
      <c r="G261" s="13">
        <f t="shared" si="3"/>
        <v>-108400</v>
      </c>
    </row>
    <row r="262" spans="2:7" hidden="1" outlineLevel="2" x14ac:dyDescent="0.25">
      <c r="B262" s="4" t="s">
        <v>80</v>
      </c>
      <c r="C262" s="81">
        <v>901232414</v>
      </c>
      <c r="D262" s="5" t="s">
        <v>481</v>
      </c>
      <c r="E262" s="6">
        <v>5896316</v>
      </c>
      <c r="F262" s="6">
        <v>5896316</v>
      </c>
      <c r="G262" s="13">
        <f t="shared" ref="G262:G326" si="4">+F262-E262</f>
        <v>0</v>
      </c>
    </row>
    <row r="263" spans="2:7" hidden="1" outlineLevel="2" x14ac:dyDescent="0.25">
      <c r="B263" s="4" t="s">
        <v>80</v>
      </c>
      <c r="C263" s="81">
        <v>901508361</v>
      </c>
      <c r="D263" s="5" t="s">
        <v>480</v>
      </c>
      <c r="E263" s="6">
        <v>50876800</v>
      </c>
      <c r="F263" s="6">
        <v>0</v>
      </c>
      <c r="G263" s="13">
        <f t="shared" si="4"/>
        <v>-50876800</v>
      </c>
    </row>
    <row r="264" spans="2:7" ht="15.75" hidden="1" outlineLevel="1" collapsed="1" thickBot="1" x14ac:dyDescent="0.3">
      <c r="B264" s="25" t="s">
        <v>81</v>
      </c>
      <c r="C264" s="89"/>
      <c r="D264" s="90"/>
      <c r="E264" s="91">
        <f>SUBTOTAL(9,E257:E263)</f>
        <v>0</v>
      </c>
      <c r="F264" s="91">
        <f>SUBTOTAL(9,F257:F263)</f>
        <v>0</v>
      </c>
      <c r="G264" s="22">
        <f>SUBTOTAL(9,G257:G263)</f>
        <v>0</v>
      </c>
    </row>
    <row r="265" spans="2:7" hidden="1" outlineLevel="2" x14ac:dyDescent="0.25">
      <c r="B265" s="4" t="s">
        <v>40</v>
      </c>
      <c r="C265" s="81">
        <v>999999999</v>
      </c>
      <c r="D265" s="5" t="s">
        <v>40</v>
      </c>
      <c r="E265" s="6">
        <v>2100886872.21</v>
      </c>
      <c r="F265" s="6">
        <v>2879531062.5699925</v>
      </c>
      <c r="G265" s="13">
        <f t="shared" si="4"/>
        <v>778644190.3599925</v>
      </c>
    </row>
    <row r="266" spans="2:7" ht="15.75" hidden="1" outlineLevel="1" collapsed="1" thickBot="1" x14ac:dyDescent="0.3">
      <c r="B266" s="25" t="s">
        <v>54</v>
      </c>
      <c r="C266" s="89"/>
      <c r="D266" s="90"/>
      <c r="E266" s="91">
        <f>SUBTOTAL(9,E265:E265)</f>
        <v>0</v>
      </c>
      <c r="F266" s="91">
        <f>SUBTOTAL(9,F265:F265)</f>
        <v>0</v>
      </c>
      <c r="G266" s="22">
        <f>SUBTOTAL(9,G265:G265)</f>
        <v>0</v>
      </c>
    </row>
    <row r="267" spans="2:7" hidden="1" outlineLevel="2" x14ac:dyDescent="0.25">
      <c r="B267" s="4" t="s">
        <v>31</v>
      </c>
      <c r="C267" s="81">
        <v>860002183</v>
      </c>
      <c r="D267" s="5" t="s">
        <v>338</v>
      </c>
      <c r="E267" s="6">
        <v>3550765.3</v>
      </c>
      <c r="F267" s="6">
        <v>4827185.29</v>
      </c>
      <c r="G267" s="13">
        <f t="shared" si="4"/>
        <v>1276419.9900000002</v>
      </c>
    </row>
    <row r="268" spans="2:7" hidden="1" outlineLevel="2" x14ac:dyDescent="0.25">
      <c r="B268" s="4" t="s">
        <v>31</v>
      </c>
      <c r="C268" s="81">
        <v>860002503</v>
      </c>
      <c r="D268" s="5" t="s">
        <v>329</v>
      </c>
      <c r="E268" s="6">
        <v>1432642</v>
      </c>
      <c r="F268" s="6">
        <v>1432642</v>
      </c>
      <c r="G268" s="13">
        <f t="shared" si="4"/>
        <v>0</v>
      </c>
    </row>
    <row r="269" spans="2:7" hidden="1" outlineLevel="2" x14ac:dyDescent="0.25">
      <c r="B269" s="4" t="s">
        <v>31</v>
      </c>
      <c r="C269" s="81">
        <v>860008645</v>
      </c>
      <c r="D269" s="5" t="s">
        <v>339</v>
      </c>
      <c r="E269" s="6">
        <v>49400</v>
      </c>
      <c r="F269" s="6">
        <v>49400</v>
      </c>
      <c r="G269" s="13">
        <f t="shared" si="4"/>
        <v>0</v>
      </c>
    </row>
    <row r="270" spans="2:7" hidden="1" outlineLevel="2" x14ac:dyDescent="0.25">
      <c r="B270" s="4" t="s">
        <v>31</v>
      </c>
      <c r="C270" s="81">
        <v>860009174</v>
      </c>
      <c r="D270" s="5" t="s">
        <v>340</v>
      </c>
      <c r="E270" s="6">
        <v>2060387</v>
      </c>
      <c r="F270" s="6">
        <v>21156954</v>
      </c>
      <c r="G270" s="13">
        <f t="shared" si="4"/>
        <v>19096567</v>
      </c>
    </row>
    <row r="271" spans="2:7" hidden="1" outlineLevel="2" x14ac:dyDescent="0.25">
      <c r="B271" s="4" t="s">
        <v>31</v>
      </c>
      <c r="C271" s="81">
        <v>860009578</v>
      </c>
      <c r="D271" s="5" t="s">
        <v>330</v>
      </c>
      <c r="E271" s="6">
        <v>12518053</v>
      </c>
      <c r="F271" s="6">
        <v>12518053</v>
      </c>
      <c r="G271" s="13">
        <f t="shared" si="4"/>
        <v>0</v>
      </c>
    </row>
    <row r="272" spans="2:7" hidden="1" outlineLevel="2" x14ac:dyDescent="0.25">
      <c r="B272" s="4" t="s">
        <v>31</v>
      </c>
      <c r="C272" s="81">
        <v>860011153</v>
      </c>
      <c r="D272" s="5" t="s">
        <v>341</v>
      </c>
      <c r="E272" s="6">
        <v>12436080</v>
      </c>
      <c r="F272" s="6">
        <v>6499837</v>
      </c>
      <c r="G272" s="13">
        <f t="shared" si="4"/>
        <v>-5936243</v>
      </c>
    </row>
    <row r="273" spans="2:7" hidden="1" outlineLevel="2" x14ac:dyDescent="0.25">
      <c r="B273" s="4" t="s">
        <v>31</v>
      </c>
      <c r="C273" s="81">
        <v>860026182</v>
      </c>
      <c r="D273" s="5" t="s">
        <v>482</v>
      </c>
      <c r="E273" s="6">
        <v>3582000</v>
      </c>
      <c r="F273" s="6">
        <v>3582000</v>
      </c>
      <c r="G273" s="13">
        <f t="shared" si="4"/>
        <v>0</v>
      </c>
    </row>
    <row r="274" spans="2:7" hidden="1" outlineLevel="2" x14ac:dyDescent="0.25">
      <c r="B274" s="4" t="s">
        <v>31</v>
      </c>
      <c r="C274" s="81">
        <v>860037013</v>
      </c>
      <c r="D274" s="5" t="s">
        <v>332</v>
      </c>
      <c r="E274" s="6">
        <v>591437</v>
      </c>
      <c r="F274" s="6">
        <v>1882032</v>
      </c>
      <c r="G274" s="13">
        <f t="shared" si="4"/>
        <v>1290595</v>
      </c>
    </row>
    <row r="275" spans="2:7" hidden="1" outlineLevel="2" x14ac:dyDescent="0.25">
      <c r="B275" s="4" t="s">
        <v>31</v>
      </c>
      <c r="C275" s="81">
        <v>860503617</v>
      </c>
      <c r="D275" s="5" t="s">
        <v>310</v>
      </c>
      <c r="E275" s="6">
        <v>392365</v>
      </c>
      <c r="F275" s="6">
        <v>0</v>
      </c>
      <c r="G275" s="13">
        <f t="shared" si="4"/>
        <v>-392365</v>
      </c>
    </row>
    <row r="276" spans="2:7" hidden="1" outlineLevel="2" x14ac:dyDescent="0.25">
      <c r="B276" s="4" t="s">
        <v>31</v>
      </c>
      <c r="C276" s="81">
        <v>860524654</v>
      </c>
      <c r="D276" s="5" t="s">
        <v>333</v>
      </c>
      <c r="E276" s="6">
        <v>8045438</v>
      </c>
      <c r="F276" s="6">
        <v>3564823</v>
      </c>
      <c r="G276" s="13">
        <f t="shared" si="4"/>
        <v>-4480615</v>
      </c>
    </row>
    <row r="277" spans="2:7" hidden="1" outlineLevel="2" x14ac:dyDescent="0.25">
      <c r="B277" s="4" t="s">
        <v>31</v>
      </c>
      <c r="C277" s="81">
        <v>890903407</v>
      </c>
      <c r="D277" s="5" t="s">
        <v>334</v>
      </c>
      <c r="E277" s="6">
        <v>6396891</v>
      </c>
      <c r="F277" s="6">
        <v>6396891</v>
      </c>
      <c r="G277" s="13">
        <f t="shared" si="4"/>
        <v>0</v>
      </c>
    </row>
    <row r="278" spans="2:7" ht="15.75" hidden="1" outlineLevel="1" collapsed="1" thickBot="1" x14ac:dyDescent="0.3">
      <c r="B278" s="25" t="s">
        <v>55</v>
      </c>
      <c r="C278" s="89"/>
      <c r="D278" s="90"/>
      <c r="E278" s="91">
        <f>SUBTOTAL(9,E267:E277)</f>
        <v>0</v>
      </c>
      <c r="F278" s="91">
        <f>SUBTOTAL(9,F267:F277)</f>
        <v>0</v>
      </c>
      <c r="G278" s="22">
        <f>SUBTOTAL(9,G267:G277)</f>
        <v>0</v>
      </c>
    </row>
    <row r="279" spans="2:7" hidden="1" outlineLevel="2" x14ac:dyDescent="0.25">
      <c r="B279" s="4" t="s">
        <v>32</v>
      </c>
      <c r="C279" s="81">
        <v>800113949</v>
      </c>
      <c r="D279" s="5" t="s">
        <v>311</v>
      </c>
      <c r="E279" s="6">
        <v>595731</v>
      </c>
      <c r="F279" s="6">
        <v>0</v>
      </c>
      <c r="G279" s="13">
        <f t="shared" si="4"/>
        <v>-595731</v>
      </c>
    </row>
    <row r="280" spans="2:7" hidden="1" outlineLevel="2" x14ac:dyDescent="0.25">
      <c r="B280" s="4" t="s">
        <v>32</v>
      </c>
      <c r="C280" s="81">
        <v>800140951</v>
      </c>
      <c r="D280" s="5" t="s">
        <v>483</v>
      </c>
      <c r="E280" s="6">
        <v>74255</v>
      </c>
      <c r="F280" s="6">
        <v>74255</v>
      </c>
      <c r="G280" s="13">
        <f t="shared" si="4"/>
        <v>0</v>
      </c>
    </row>
    <row r="281" spans="2:7" hidden="1" outlineLevel="2" x14ac:dyDescent="0.25">
      <c r="B281" s="4" t="s">
        <v>32</v>
      </c>
      <c r="C281" s="81">
        <v>800215546</v>
      </c>
      <c r="D281" s="5" t="s">
        <v>484</v>
      </c>
      <c r="E281" s="6">
        <v>703575449</v>
      </c>
      <c r="F281" s="6">
        <v>703575449</v>
      </c>
      <c r="G281" s="13">
        <f t="shared" si="4"/>
        <v>0</v>
      </c>
    </row>
    <row r="282" spans="2:7" hidden="1" outlineLevel="2" x14ac:dyDescent="0.25">
      <c r="B282" s="4" t="s">
        <v>32</v>
      </c>
      <c r="C282" s="81">
        <v>830032532</v>
      </c>
      <c r="D282" s="5" t="s">
        <v>485</v>
      </c>
      <c r="E282" s="6">
        <v>9971665</v>
      </c>
      <c r="F282" s="6">
        <v>9971665</v>
      </c>
      <c r="G282" s="13">
        <f t="shared" si="4"/>
        <v>0</v>
      </c>
    </row>
    <row r="283" spans="2:7" hidden="1" outlineLevel="2" x14ac:dyDescent="0.25">
      <c r="B283" s="4" t="s">
        <v>32</v>
      </c>
      <c r="C283" s="81">
        <v>830053105</v>
      </c>
      <c r="D283" s="5" t="s">
        <v>486</v>
      </c>
      <c r="E283" s="6">
        <v>401900810.36000001</v>
      </c>
      <c r="F283" s="6">
        <v>453531617.66000003</v>
      </c>
      <c r="G283" s="13">
        <f t="shared" si="4"/>
        <v>51630807.300000012</v>
      </c>
    </row>
    <row r="284" spans="2:7" hidden="1" outlineLevel="2" x14ac:dyDescent="0.25">
      <c r="B284" s="4" t="s">
        <v>32</v>
      </c>
      <c r="C284" s="81">
        <v>860070301</v>
      </c>
      <c r="D284" s="5" t="s">
        <v>312</v>
      </c>
      <c r="E284" s="6">
        <v>64014366</v>
      </c>
      <c r="F284" s="6">
        <v>0</v>
      </c>
      <c r="G284" s="13">
        <f t="shared" si="4"/>
        <v>-64014366</v>
      </c>
    </row>
    <row r="285" spans="2:7" hidden="1" outlineLevel="2" x14ac:dyDescent="0.25">
      <c r="B285" s="4" t="s">
        <v>32</v>
      </c>
      <c r="C285" s="81">
        <v>860525148</v>
      </c>
      <c r="D285" s="5" t="s">
        <v>313</v>
      </c>
      <c r="E285" s="6">
        <v>403231</v>
      </c>
      <c r="F285" s="6">
        <v>0</v>
      </c>
      <c r="G285" s="13">
        <f t="shared" si="4"/>
        <v>-403231</v>
      </c>
    </row>
    <row r="286" spans="2:7" hidden="1" outlineLevel="2" x14ac:dyDescent="0.25">
      <c r="B286" s="4" t="s">
        <v>32</v>
      </c>
      <c r="C286" s="81">
        <v>899999061</v>
      </c>
      <c r="D286" s="5" t="s">
        <v>372</v>
      </c>
      <c r="E286" s="6">
        <v>1189823038</v>
      </c>
      <c r="F286" s="6">
        <v>1176071638</v>
      </c>
      <c r="G286" s="13">
        <f t="shared" si="4"/>
        <v>-13751400</v>
      </c>
    </row>
    <row r="287" spans="2:7" hidden="1" outlineLevel="2" x14ac:dyDescent="0.25">
      <c r="B287" s="4" t="s">
        <v>32</v>
      </c>
      <c r="C287" s="81">
        <v>899999063</v>
      </c>
      <c r="D287" s="5" t="s">
        <v>487</v>
      </c>
      <c r="E287" s="6">
        <v>1527541</v>
      </c>
      <c r="F287" s="6">
        <v>9324582</v>
      </c>
      <c r="G287" s="13">
        <f t="shared" si="4"/>
        <v>7797041</v>
      </c>
    </row>
    <row r="288" spans="2:7" hidden="1" outlineLevel="2" x14ac:dyDescent="0.25">
      <c r="B288" s="4" t="s">
        <v>32</v>
      </c>
      <c r="C288" s="81">
        <v>899999068</v>
      </c>
      <c r="D288" s="5" t="s">
        <v>512</v>
      </c>
      <c r="E288" s="6">
        <v>0</v>
      </c>
      <c r="F288" s="6">
        <v>14699712</v>
      </c>
      <c r="G288" s="13">
        <f t="shared" si="4"/>
        <v>14699712</v>
      </c>
    </row>
    <row r="289" spans="2:7" hidden="1" outlineLevel="2" x14ac:dyDescent="0.25">
      <c r="B289" s="4" t="s">
        <v>32</v>
      </c>
      <c r="C289" s="81">
        <v>900336524</v>
      </c>
      <c r="D289" s="5" t="s">
        <v>488</v>
      </c>
      <c r="E289" s="6">
        <v>214095704.44999999</v>
      </c>
      <c r="F289" s="6">
        <v>371494726.64999998</v>
      </c>
      <c r="G289" s="13">
        <f t="shared" si="4"/>
        <v>157399022.19999999</v>
      </c>
    </row>
    <row r="290" spans="2:7" hidden="1" outlineLevel="2" x14ac:dyDescent="0.25">
      <c r="B290" s="4" t="s">
        <v>32</v>
      </c>
      <c r="C290" s="81">
        <v>900486439</v>
      </c>
      <c r="D290" s="5" t="s">
        <v>489</v>
      </c>
      <c r="E290" s="6">
        <v>9097715</v>
      </c>
      <c r="F290" s="6">
        <v>9097715</v>
      </c>
      <c r="G290" s="13">
        <f t="shared" si="4"/>
        <v>0</v>
      </c>
    </row>
    <row r="291" spans="2:7" hidden="1" outlineLevel="2" x14ac:dyDescent="0.25">
      <c r="B291" s="4" t="s">
        <v>32</v>
      </c>
      <c r="C291" s="81">
        <v>901361596</v>
      </c>
      <c r="D291" s="5" t="s">
        <v>490</v>
      </c>
      <c r="E291" s="6">
        <v>81175662.310000002</v>
      </c>
      <c r="F291" s="6">
        <v>286136.31</v>
      </c>
      <c r="G291" s="13">
        <f t="shared" si="4"/>
        <v>-80889526</v>
      </c>
    </row>
    <row r="292" spans="2:7" hidden="1" outlineLevel="2" x14ac:dyDescent="0.25">
      <c r="B292" s="4" t="s">
        <v>32</v>
      </c>
      <c r="C292" s="81">
        <v>901440176</v>
      </c>
      <c r="D292" s="5" t="s">
        <v>491</v>
      </c>
      <c r="E292" s="6">
        <v>133452200.97</v>
      </c>
      <c r="F292" s="6">
        <v>135571217.97</v>
      </c>
      <c r="G292" s="13">
        <f t="shared" si="4"/>
        <v>2119017</v>
      </c>
    </row>
    <row r="293" spans="2:7" hidden="1" outlineLevel="2" x14ac:dyDescent="0.25">
      <c r="B293" s="4" t="s">
        <v>32</v>
      </c>
      <c r="C293" s="81">
        <v>901495943</v>
      </c>
      <c r="D293" s="5" t="s">
        <v>492</v>
      </c>
      <c r="E293" s="6">
        <v>47186440</v>
      </c>
      <c r="F293" s="6">
        <v>670830825.44000006</v>
      </c>
      <c r="G293" s="13">
        <f t="shared" si="4"/>
        <v>623644385.44000006</v>
      </c>
    </row>
    <row r="294" spans="2:7" hidden="1" outlineLevel="2" x14ac:dyDescent="0.25">
      <c r="B294" s="4" t="s">
        <v>32</v>
      </c>
      <c r="C294" s="81">
        <v>901540734</v>
      </c>
      <c r="D294" s="5" t="s">
        <v>513</v>
      </c>
      <c r="E294" s="6">
        <v>0</v>
      </c>
      <c r="F294" s="6">
        <v>15199624</v>
      </c>
      <c r="G294" s="13">
        <f t="shared" si="4"/>
        <v>15199624</v>
      </c>
    </row>
    <row r="295" spans="2:7" hidden="1" outlineLevel="2" x14ac:dyDescent="0.25">
      <c r="B295" s="4" t="s">
        <v>32</v>
      </c>
      <c r="C295" s="81">
        <v>901540992</v>
      </c>
      <c r="D295" s="5" t="s">
        <v>493</v>
      </c>
      <c r="E295" s="6">
        <v>168593300</v>
      </c>
      <c r="F295" s="6">
        <v>220302977</v>
      </c>
      <c r="G295" s="13">
        <f t="shared" si="4"/>
        <v>51709677</v>
      </c>
    </row>
    <row r="296" spans="2:7" hidden="1" outlineLevel="2" x14ac:dyDescent="0.25">
      <c r="B296" s="4" t="s">
        <v>32</v>
      </c>
      <c r="C296" s="81">
        <v>901541021</v>
      </c>
      <c r="D296" s="5" t="s">
        <v>494</v>
      </c>
      <c r="E296" s="6">
        <v>635340</v>
      </c>
      <c r="F296" s="6">
        <v>376340</v>
      </c>
      <c r="G296" s="13">
        <f t="shared" si="4"/>
        <v>-259000</v>
      </c>
    </row>
    <row r="297" spans="2:7" hidden="1" outlineLevel="2" x14ac:dyDescent="0.25">
      <c r="B297" s="4" t="s">
        <v>32</v>
      </c>
      <c r="C297" s="81">
        <v>901541302</v>
      </c>
      <c r="D297" s="5" t="s">
        <v>495</v>
      </c>
      <c r="E297" s="6">
        <v>23995458</v>
      </c>
      <c r="F297" s="6">
        <v>35105799</v>
      </c>
      <c r="G297" s="13">
        <f t="shared" si="4"/>
        <v>11110341</v>
      </c>
    </row>
    <row r="298" spans="2:7" hidden="1" outlineLevel="2" x14ac:dyDescent="0.25">
      <c r="B298" s="4" t="s">
        <v>32</v>
      </c>
      <c r="C298" s="81">
        <v>901682277</v>
      </c>
      <c r="D298" s="5" t="s">
        <v>492</v>
      </c>
      <c r="E298" s="6">
        <v>912994047</v>
      </c>
      <c r="F298" s="6">
        <v>529832749</v>
      </c>
      <c r="G298" s="13">
        <f t="shared" si="4"/>
        <v>-383161298</v>
      </c>
    </row>
    <row r="299" spans="2:7" hidden="1" outlineLevel="2" x14ac:dyDescent="0.25">
      <c r="B299" s="4" t="s">
        <v>32</v>
      </c>
      <c r="C299" s="81">
        <v>901855730</v>
      </c>
      <c r="D299" s="5" t="s">
        <v>514</v>
      </c>
      <c r="E299" s="6">
        <v>0</v>
      </c>
      <c r="F299" s="6">
        <v>173077795</v>
      </c>
      <c r="G299" s="13">
        <f t="shared" si="4"/>
        <v>173077795</v>
      </c>
    </row>
    <row r="300" spans="2:7" ht="15.75" hidden="1" outlineLevel="1" collapsed="1" thickBot="1" x14ac:dyDescent="0.3">
      <c r="B300" s="25" t="s">
        <v>56</v>
      </c>
      <c r="C300" s="89"/>
      <c r="D300" s="90"/>
      <c r="E300" s="91">
        <f>SUBTOTAL(9,E279:E299)</f>
        <v>0</v>
      </c>
      <c r="F300" s="91">
        <f>SUBTOTAL(9,F279:F299)</f>
        <v>0</v>
      </c>
      <c r="G300" s="22">
        <f>SUBTOTAL(9,G279:G299)</f>
        <v>0</v>
      </c>
    </row>
    <row r="301" spans="2:7" hidden="1" outlineLevel="2" x14ac:dyDescent="0.25">
      <c r="B301" s="4" t="s">
        <v>33</v>
      </c>
      <c r="C301" s="81">
        <v>800246953</v>
      </c>
      <c r="D301" s="5" t="s">
        <v>38</v>
      </c>
      <c r="E301" s="6">
        <v>8381682246</v>
      </c>
      <c r="F301" s="6">
        <v>7936163561</v>
      </c>
      <c r="G301" s="13">
        <f t="shared" si="4"/>
        <v>-445518685</v>
      </c>
    </row>
    <row r="302" spans="2:7" ht="15.75" hidden="1" outlineLevel="1" collapsed="1" thickBot="1" x14ac:dyDescent="0.3">
      <c r="B302" s="25" t="s">
        <v>57</v>
      </c>
      <c r="C302" s="89"/>
      <c r="D302" s="90"/>
      <c r="E302" s="91">
        <f>SUBTOTAL(9,E301:E301)</f>
        <v>0</v>
      </c>
      <c r="F302" s="91">
        <f>SUBTOTAL(9,F301:F301)</f>
        <v>0</v>
      </c>
      <c r="G302" s="22">
        <f>SUBTOTAL(9,G301:G301)</f>
        <v>0</v>
      </c>
    </row>
    <row r="303" spans="2:7" hidden="1" outlineLevel="2" x14ac:dyDescent="0.25">
      <c r="B303" s="4" t="s">
        <v>34</v>
      </c>
      <c r="C303" s="81">
        <v>800088702</v>
      </c>
      <c r="D303" s="5" t="s">
        <v>344</v>
      </c>
      <c r="E303" s="6">
        <v>547681415</v>
      </c>
      <c r="F303" s="6">
        <v>864327948</v>
      </c>
      <c r="G303" s="13">
        <f t="shared" si="4"/>
        <v>316646533</v>
      </c>
    </row>
    <row r="304" spans="2:7" hidden="1" outlineLevel="2" x14ac:dyDescent="0.25">
      <c r="B304" s="4" t="s">
        <v>34</v>
      </c>
      <c r="C304" s="81">
        <v>800130907</v>
      </c>
      <c r="D304" s="5" t="s">
        <v>346</v>
      </c>
      <c r="E304" s="6">
        <v>1396055027.8699999</v>
      </c>
      <c r="F304" s="6">
        <v>2173125235.3299999</v>
      </c>
      <c r="G304" s="13">
        <f t="shared" si="4"/>
        <v>777070207.46000004</v>
      </c>
    </row>
    <row r="305" spans="2:8" outlineLevel="2" x14ac:dyDescent="0.25">
      <c r="B305" s="4" t="s">
        <v>34</v>
      </c>
      <c r="C305" s="81">
        <v>800249241</v>
      </c>
      <c r="D305" s="5" t="s">
        <v>347</v>
      </c>
      <c r="E305" s="6">
        <v>257560078.69999999</v>
      </c>
      <c r="F305" s="6">
        <v>257560078.69999999</v>
      </c>
      <c r="G305" s="13">
        <f t="shared" si="4"/>
        <v>0</v>
      </c>
      <c r="H305" t="s">
        <v>521</v>
      </c>
    </row>
    <row r="306" spans="2:8" outlineLevel="2" x14ac:dyDescent="0.25">
      <c r="B306" s="4" t="s">
        <v>34</v>
      </c>
      <c r="C306" s="81">
        <v>800251440</v>
      </c>
      <c r="D306" s="5" t="s">
        <v>503</v>
      </c>
      <c r="E306" s="6">
        <v>1163462256.6300001</v>
      </c>
      <c r="F306" s="6">
        <v>1025350426.48</v>
      </c>
      <c r="G306" s="13">
        <f t="shared" si="4"/>
        <v>-138111830.1500001</v>
      </c>
      <c r="H306" t="s">
        <v>521</v>
      </c>
    </row>
    <row r="307" spans="2:8" outlineLevel="2" x14ac:dyDescent="0.25">
      <c r="B307" s="4" t="s">
        <v>34</v>
      </c>
      <c r="C307" s="81">
        <v>805001157</v>
      </c>
      <c r="D307" s="5" t="s">
        <v>348</v>
      </c>
      <c r="E307" s="6">
        <v>11142394</v>
      </c>
      <c r="F307" s="6">
        <v>7589906</v>
      </c>
      <c r="G307" s="13">
        <f t="shared" si="4"/>
        <v>-3552488</v>
      </c>
      <c r="H307" t="s">
        <v>521</v>
      </c>
    </row>
    <row r="308" spans="2:8" hidden="1" outlineLevel="2" x14ac:dyDescent="0.25">
      <c r="B308" s="4" t="s">
        <v>34</v>
      </c>
      <c r="C308" s="81">
        <v>806008394</v>
      </c>
      <c r="D308" s="5" t="s">
        <v>349</v>
      </c>
      <c r="E308" s="6">
        <v>765204033.47000003</v>
      </c>
      <c r="F308" s="6">
        <v>1258950589.55</v>
      </c>
      <c r="G308" s="13">
        <f t="shared" si="4"/>
        <v>493746556.07999992</v>
      </c>
    </row>
    <row r="309" spans="2:8" hidden="1" outlineLevel="2" x14ac:dyDescent="0.25">
      <c r="B309" s="4" t="s">
        <v>34</v>
      </c>
      <c r="C309" s="81">
        <v>809008362</v>
      </c>
      <c r="D309" s="5" t="s">
        <v>350</v>
      </c>
      <c r="E309" s="6">
        <v>450162356</v>
      </c>
      <c r="F309" s="6">
        <v>601141286.50999999</v>
      </c>
      <c r="G309" s="13">
        <f t="shared" si="4"/>
        <v>150978930.50999999</v>
      </c>
    </row>
    <row r="310" spans="2:8" outlineLevel="2" x14ac:dyDescent="0.25">
      <c r="B310" s="4" t="s">
        <v>34</v>
      </c>
      <c r="C310" s="81">
        <v>814000337</v>
      </c>
      <c r="D310" s="5" t="s">
        <v>496</v>
      </c>
      <c r="E310" s="6">
        <v>265396409</v>
      </c>
      <c r="F310" s="6">
        <v>265396409</v>
      </c>
      <c r="G310" s="13">
        <f t="shared" si="4"/>
        <v>0</v>
      </c>
      <c r="H310" t="s">
        <v>521</v>
      </c>
    </row>
    <row r="311" spans="2:8" outlineLevel="2" x14ac:dyDescent="0.25">
      <c r="B311" s="4" t="s">
        <v>34</v>
      </c>
      <c r="C311" s="135">
        <v>817000248</v>
      </c>
      <c r="D311" s="5" t="s">
        <v>351</v>
      </c>
      <c r="E311" s="6">
        <v>270889345</v>
      </c>
      <c r="F311" s="6">
        <v>270889345</v>
      </c>
      <c r="G311" s="13">
        <f t="shared" si="4"/>
        <v>0</v>
      </c>
      <c r="H311" t="s">
        <v>521</v>
      </c>
    </row>
    <row r="312" spans="2:8" hidden="1" outlineLevel="2" x14ac:dyDescent="0.25">
      <c r="B312" s="4" t="s">
        <v>34</v>
      </c>
      <c r="C312" s="81">
        <v>817001773</v>
      </c>
      <c r="D312" s="5" t="s">
        <v>497</v>
      </c>
      <c r="E312" s="6">
        <v>372873132</v>
      </c>
      <c r="F312" s="6">
        <v>536920629</v>
      </c>
      <c r="G312" s="13">
        <f t="shared" si="4"/>
        <v>164047497</v>
      </c>
    </row>
    <row r="313" spans="2:8" hidden="1" outlineLevel="2" x14ac:dyDescent="0.25">
      <c r="B313" s="4" t="s">
        <v>34</v>
      </c>
      <c r="C313" s="81">
        <v>824001398</v>
      </c>
      <c r="D313" s="5" t="s">
        <v>498</v>
      </c>
      <c r="E313" s="6">
        <v>146941124</v>
      </c>
      <c r="F313" s="6">
        <v>176299833</v>
      </c>
      <c r="G313" s="13">
        <f t="shared" si="4"/>
        <v>29358709</v>
      </c>
    </row>
    <row r="314" spans="2:8" outlineLevel="2" x14ac:dyDescent="0.25">
      <c r="B314" s="4" t="s">
        <v>34</v>
      </c>
      <c r="C314" s="135">
        <v>830003564</v>
      </c>
      <c r="D314" s="5" t="s">
        <v>352</v>
      </c>
      <c r="E314" s="6">
        <v>4889842003.7999992</v>
      </c>
      <c r="F314" s="6">
        <v>6313918565.249999</v>
      </c>
      <c r="G314" s="13">
        <f t="shared" si="4"/>
        <v>1424076561.4499998</v>
      </c>
      <c r="H314" t="s">
        <v>521</v>
      </c>
    </row>
    <row r="315" spans="2:8" hidden="1" outlineLevel="2" x14ac:dyDescent="0.25">
      <c r="B315" s="4" t="s">
        <v>34</v>
      </c>
      <c r="C315" s="81">
        <v>830113831</v>
      </c>
      <c r="D315" s="5" t="s">
        <v>354</v>
      </c>
      <c r="E315" s="6">
        <v>389684627.15999997</v>
      </c>
      <c r="F315" s="6">
        <v>341148354.25999999</v>
      </c>
      <c r="G315" s="13">
        <f t="shared" si="4"/>
        <v>-48536272.899999976</v>
      </c>
    </row>
    <row r="316" spans="2:8" hidden="1" outlineLevel="2" x14ac:dyDescent="0.25">
      <c r="B316" s="4" t="s">
        <v>34</v>
      </c>
      <c r="C316" s="81">
        <v>837000084</v>
      </c>
      <c r="D316" s="5" t="s">
        <v>355</v>
      </c>
      <c r="E316" s="6">
        <v>256984580.30000001</v>
      </c>
      <c r="F316" s="6">
        <v>453444333.53999996</v>
      </c>
      <c r="G316" s="13">
        <f t="shared" si="4"/>
        <v>196459753.23999995</v>
      </c>
    </row>
    <row r="317" spans="2:8" hidden="1" outlineLevel="2" x14ac:dyDescent="0.25">
      <c r="B317" s="4" t="s">
        <v>34</v>
      </c>
      <c r="C317" s="81">
        <v>839000495</v>
      </c>
      <c r="D317" s="5" t="s">
        <v>499</v>
      </c>
      <c r="E317" s="6">
        <v>19705148</v>
      </c>
      <c r="F317" s="6">
        <v>174493971.5</v>
      </c>
      <c r="G317" s="13">
        <f t="shared" si="4"/>
        <v>154788823.5</v>
      </c>
    </row>
    <row r="318" spans="2:8" hidden="1" outlineLevel="2" x14ac:dyDescent="0.25">
      <c r="B318" s="4" t="s">
        <v>34</v>
      </c>
      <c r="C318" s="81">
        <v>860066942</v>
      </c>
      <c r="D318" s="5" t="s">
        <v>356</v>
      </c>
      <c r="E318" s="6">
        <v>1467078220.1399999</v>
      </c>
      <c r="F318" s="6">
        <v>1993543790.2</v>
      </c>
      <c r="G318" s="13">
        <f t="shared" si="4"/>
        <v>526465570.06000018</v>
      </c>
    </row>
    <row r="319" spans="2:8" hidden="1" outlineLevel="2" x14ac:dyDescent="0.25">
      <c r="B319" s="4" t="s">
        <v>34</v>
      </c>
      <c r="C319" s="81">
        <v>890102044</v>
      </c>
      <c r="D319" s="5" t="s">
        <v>357</v>
      </c>
      <c r="E319" s="6">
        <v>301983543.39999998</v>
      </c>
      <c r="F319" s="6">
        <v>172376961.68000001</v>
      </c>
      <c r="G319" s="13">
        <f t="shared" si="4"/>
        <v>-129606581.71999997</v>
      </c>
    </row>
    <row r="320" spans="2:8" hidden="1" outlineLevel="2" x14ac:dyDescent="0.25">
      <c r="B320" s="4" t="s">
        <v>34</v>
      </c>
      <c r="C320" s="81">
        <v>890303093</v>
      </c>
      <c r="D320" s="5" t="s">
        <v>358</v>
      </c>
      <c r="E320" s="6">
        <v>18713515</v>
      </c>
      <c r="F320" s="6">
        <v>20114326</v>
      </c>
      <c r="G320" s="13">
        <f t="shared" si="4"/>
        <v>1400811</v>
      </c>
    </row>
    <row r="321" spans="2:8" hidden="1" outlineLevel="2" x14ac:dyDescent="0.25">
      <c r="B321" s="4" t="s">
        <v>34</v>
      </c>
      <c r="C321" s="81">
        <v>890500675</v>
      </c>
      <c r="D321" s="5" t="s">
        <v>500</v>
      </c>
      <c r="E321" s="6">
        <v>60985529</v>
      </c>
      <c r="F321" s="6">
        <v>34412888</v>
      </c>
      <c r="G321" s="13">
        <f t="shared" si="4"/>
        <v>-26572641</v>
      </c>
    </row>
    <row r="322" spans="2:8" hidden="1" outlineLevel="2" x14ac:dyDescent="0.25">
      <c r="B322" s="4" t="s">
        <v>34</v>
      </c>
      <c r="C322" s="81">
        <v>891600091</v>
      </c>
      <c r="D322" s="5" t="s">
        <v>359</v>
      </c>
      <c r="E322" s="6">
        <v>376735408</v>
      </c>
      <c r="F322" s="6">
        <v>501910589</v>
      </c>
      <c r="G322" s="13">
        <f t="shared" si="4"/>
        <v>125175181</v>
      </c>
    </row>
    <row r="323" spans="2:8" outlineLevel="2" x14ac:dyDescent="0.25">
      <c r="B323" s="4" t="s">
        <v>34</v>
      </c>
      <c r="C323" s="135">
        <v>891856000</v>
      </c>
      <c r="D323" s="134" t="s">
        <v>360</v>
      </c>
      <c r="E323" s="6">
        <v>1462753909</v>
      </c>
      <c r="F323" s="6">
        <v>1771585453</v>
      </c>
      <c r="G323" s="13">
        <f t="shared" si="4"/>
        <v>308831544</v>
      </c>
      <c r="H323" t="s">
        <v>521</v>
      </c>
    </row>
    <row r="324" spans="2:8" outlineLevel="2" x14ac:dyDescent="0.25">
      <c r="B324" s="4" t="s">
        <v>34</v>
      </c>
      <c r="C324" s="135">
        <v>900156264</v>
      </c>
      <c r="D324" s="5" t="s">
        <v>361</v>
      </c>
      <c r="E324" s="6">
        <v>5210559481.1599998</v>
      </c>
      <c r="F324" s="6">
        <v>9204950310.2000008</v>
      </c>
      <c r="G324" s="13">
        <f t="shared" si="4"/>
        <v>3994390829.0400009</v>
      </c>
      <c r="H324" t="s">
        <v>521</v>
      </c>
    </row>
    <row r="325" spans="2:8" outlineLevel="2" x14ac:dyDescent="0.25">
      <c r="B325" s="4" t="s">
        <v>34</v>
      </c>
      <c r="C325" s="135">
        <v>900226715</v>
      </c>
      <c r="D325" s="5" t="s">
        <v>343</v>
      </c>
      <c r="E325" s="6">
        <v>7499257222.1900005</v>
      </c>
      <c r="F325" s="6">
        <v>12344530748.33</v>
      </c>
      <c r="G325" s="13">
        <f t="shared" si="4"/>
        <v>4845273526.1399994</v>
      </c>
      <c r="H325" t="s">
        <v>521</v>
      </c>
    </row>
    <row r="326" spans="2:8" hidden="1" outlineLevel="2" x14ac:dyDescent="0.25">
      <c r="B326" s="4" t="s">
        <v>34</v>
      </c>
      <c r="C326" s="81">
        <v>900298372</v>
      </c>
      <c r="D326" s="5" t="s">
        <v>134</v>
      </c>
      <c r="E326" s="6">
        <v>25497510465.680004</v>
      </c>
      <c r="F326" s="6">
        <v>43901432048.340004</v>
      </c>
      <c r="G326" s="13">
        <f t="shared" si="4"/>
        <v>18403921582.66</v>
      </c>
    </row>
    <row r="327" spans="2:8" outlineLevel="2" x14ac:dyDescent="0.25">
      <c r="B327" s="4" t="s">
        <v>34</v>
      </c>
      <c r="C327" s="135">
        <v>900604350</v>
      </c>
      <c r="D327" s="5" t="s">
        <v>363</v>
      </c>
      <c r="E327" s="6">
        <v>717171887.20000005</v>
      </c>
      <c r="F327" s="6">
        <v>1098215993.2</v>
      </c>
      <c r="G327" s="13">
        <f t="shared" ref="G327:G335" si="5">+F327-E327</f>
        <v>381044106</v>
      </c>
      <c r="H327" t="s">
        <v>521</v>
      </c>
    </row>
    <row r="328" spans="2:8" hidden="1" outlineLevel="2" x14ac:dyDescent="0.25">
      <c r="B328" s="4" t="s">
        <v>34</v>
      </c>
      <c r="C328" s="81">
        <v>900914254</v>
      </c>
      <c r="D328" s="5" t="s">
        <v>501</v>
      </c>
      <c r="E328" s="6">
        <v>2321552</v>
      </c>
      <c r="F328" s="6">
        <v>4584804</v>
      </c>
      <c r="G328" s="13">
        <f t="shared" si="5"/>
        <v>2263252</v>
      </c>
    </row>
    <row r="329" spans="2:8" outlineLevel="2" x14ac:dyDescent="0.25">
      <c r="B329" s="4" t="s">
        <v>34</v>
      </c>
      <c r="C329" s="135">
        <v>900935126</v>
      </c>
      <c r="D329" s="132" t="s">
        <v>364</v>
      </c>
      <c r="E329" s="6">
        <v>1291727488.8000002</v>
      </c>
      <c r="F329" s="6">
        <v>1642812456.4000001</v>
      </c>
      <c r="G329" s="13">
        <f t="shared" si="5"/>
        <v>351084967.5999999</v>
      </c>
      <c r="H329" t="s">
        <v>521</v>
      </c>
    </row>
    <row r="330" spans="2:8" ht="15.75" outlineLevel="2" thickBot="1" x14ac:dyDescent="0.3">
      <c r="B330" s="4" t="s">
        <v>34</v>
      </c>
      <c r="C330" s="135">
        <v>901021565</v>
      </c>
      <c r="D330" s="133" t="s">
        <v>365</v>
      </c>
      <c r="E330" s="6">
        <v>1314992510</v>
      </c>
      <c r="F330" s="6">
        <v>1596673977</v>
      </c>
      <c r="G330" s="13">
        <f t="shared" si="5"/>
        <v>281681467</v>
      </c>
      <c r="H330" t="s">
        <v>521</v>
      </c>
    </row>
    <row r="331" spans="2:8" ht="15.75" hidden="1" outlineLevel="2" thickBot="1" x14ac:dyDescent="0.3">
      <c r="B331" s="4" t="s">
        <v>34</v>
      </c>
      <c r="C331" s="81">
        <v>901543211</v>
      </c>
      <c r="D331" s="5" t="s">
        <v>366</v>
      </c>
      <c r="E331" s="6">
        <v>1969901032.74</v>
      </c>
      <c r="F331" s="6">
        <v>5277095303.9200001</v>
      </c>
      <c r="G331" s="13">
        <f t="shared" si="5"/>
        <v>3307194271.1800003</v>
      </c>
    </row>
    <row r="332" spans="2:8" ht="15.75" hidden="1" outlineLevel="2" thickBot="1" x14ac:dyDescent="0.3">
      <c r="B332" s="4" t="s">
        <v>34</v>
      </c>
      <c r="C332" s="81">
        <v>901543761</v>
      </c>
      <c r="D332" s="5" t="s">
        <v>367</v>
      </c>
      <c r="E332" s="6">
        <v>154579347</v>
      </c>
      <c r="F332" s="6">
        <v>203286504</v>
      </c>
      <c r="G332" s="13">
        <f t="shared" si="5"/>
        <v>48707157</v>
      </c>
    </row>
    <row r="333" spans="2:8" ht="15.75" hidden="1" outlineLevel="2" thickBot="1" x14ac:dyDescent="0.3">
      <c r="B333" s="4" t="s">
        <v>34</v>
      </c>
      <c r="C333" s="81">
        <v>1074831762</v>
      </c>
      <c r="D333" s="5" t="s">
        <v>91</v>
      </c>
      <c r="E333" s="6">
        <v>59719.5</v>
      </c>
      <c r="F333" s="6">
        <v>0</v>
      </c>
      <c r="G333" s="13">
        <f t="shared" si="5"/>
        <v>-59719.5</v>
      </c>
    </row>
    <row r="334" spans="2:8" ht="15.75" hidden="1" outlineLevel="2" thickBot="1" x14ac:dyDescent="0.3">
      <c r="B334" s="4" t="s">
        <v>34</v>
      </c>
      <c r="C334" s="81">
        <v>25036910071936</v>
      </c>
      <c r="D334" s="5" t="s">
        <v>324</v>
      </c>
      <c r="E334" s="6">
        <v>0</v>
      </c>
      <c r="F334" s="6">
        <v>5975463</v>
      </c>
      <c r="G334" s="13">
        <f t="shared" si="5"/>
        <v>5975463</v>
      </c>
    </row>
    <row r="335" spans="2:8" ht="15.75" hidden="1" outlineLevel="2" thickBot="1" x14ac:dyDescent="0.3">
      <c r="B335" s="4" t="s">
        <v>34</v>
      </c>
      <c r="C335" s="81">
        <v>25038710076358</v>
      </c>
      <c r="D335" s="5" t="s">
        <v>325</v>
      </c>
      <c r="E335" s="6">
        <v>0</v>
      </c>
      <c r="F335" s="6">
        <v>19456114.16</v>
      </c>
      <c r="G335" s="13">
        <f t="shared" si="5"/>
        <v>19456114.16</v>
      </c>
    </row>
    <row r="336" spans="2:8" ht="15.75" hidden="1" outlineLevel="1" thickBot="1" x14ac:dyDescent="0.3">
      <c r="B336" s="25" t="s">
        <v>58</v>
      </c>
      <c r="C336" s="89"/>
      <c r="D336" s="90"/>
      <c r="E336" s="91">
        <f>SUBTOTAL(9,E303:E335)</f>
        <v>24354754985.48</v>
      </c>
      <c r="F336" s="91">
        <f>SUBTOTAL(9,F303:F335)</f>
        <v>35799473668.559998</v>
      </c>
      <c r="G336" s="22">
        <f>SUBTOTAL(9,G303:G335)</f>
        <v>11444718683.08</v>
      </c>
    </row>
    <row r="337" spans="2:7" ht="15.75" thickBot="1" x14ac:dyDescent="0.3">
      <c r="B337" s="25" t="s">
        <v>63</v>
      </c>
      <c r="C337" s="89"/>
      <c r="D337" s="90"/>
      <c r="E337" s="21">
        <f>SUBTOTAL(9,E6:E335)</f>
        <v>37055844901.5</v>
      </c>
      <c r="F337" s="21">
        <f>SUBTOTAL(9,F6:F335)</f>
        <v>53783063927.489998</v>
      </c>
      <c r="G337" s="76">
        <f>SUBTOTAL(9,G6:G335)</f>
        <v>16727219025.990004</v>
      </c>
    </row>
    <row r="338" spans="2:7" ht="15.75" thickBot="1" x14ac:dyDescent="0.3">
      <c r="B338" s="75"/>
      <c r="C338" s="83"/>
      <c r="D338" s="64"/>
      <c r="E338" s="65"/>
      <c r="F338" s="65"/>
      <c r="G338" s="65"/>
    </row>
    <row r="339" spans="2:7" ht="15.75" thickBot="1" x14ac:dyDescent="0.3">
      <c r="B339" s="129" t="s">
        <v>78</v>
      </c>
      <c r="C339" s="130"/>
      <c r="D339" s="131"/>
      <c r="E339" s="22">
        <v>9287447615</v>
      </c>
      <c r="F339" s="22">
        <v>7511872270.2099991</v>
      </c>
      <c r="G339" s="22">
        <f t="shared" ref="G339" si="6">+F339-E339</f>
        <v>-1775575344.7900009</v>
      </c>
    </row>
    <row r="340" spans="2:7" ht="9" customHeight="1" thickBot="1" x14ac:dyDescent="0.3">
      <c r="B340" s="68"/>
      <c r="C340" s="86"/>
      <c r="D340" s="69"/>
      <c r="E340" s="70"/>
      <c r="F340" s="70"/>
      <c r="G340" s="65"/>
    </row>
    <row r="341" spans="2:7" ht="15.75" thickBot="1" x14ac:dyDescent="0.3">
      <c r="B341" s="23" t="s">
        <v>76</v>
      </c>
      <c r="C341" s="85"/>
      <c r="D341" s="20"/>
      <c r="E341" s="21">
        <f>+E339+E337</f>
        <v>46343292516.5</v>
      </c>
      <c r="F341" s="21">
        <f>+F339+F337</f>
        <v>61294936197.699997</v>
      </c>
      <c r="G341" s="76">
        <f>+G339+G337</f>
        <v>14951643681.200003</v>
      </c>
    </row>
    <row r="342" spans="2:7" x14ac:dyDescent="0.25">
      <c r="B342" s="68"/>
      <c r="C342" s="86"/>
      <c r="D342" s="69"/>
      <c r="E342" s="70"/>
      <c r="F342" s="70"/>
      <c r="G342" s="65"/>
    </row>
    <row r="343" spans="2:7" x14ac:dyDescent="0.25">
      <c r="B343" s="68"/>
      <c r="C343" s="86"/>
      <c r="D343" s="69"/>
      <c r="E343" s="70"/>
      <c r="F343" s="70"/>
      <c r="G343" s="65"/>
    </row>
    <row r="344" spans="2:7" x14ac:dyDescent="0.25">
      <c r="B344" s="68"/>
      <c r="C344" s="86"/>
      <c r="D344" s="69"/>
      <c r="E344" s="70"/>
      <c r="F344" s="70"/>
      <c r="G344" s="65"/>
    </row>
    <row r="345" spans="2:7" x14ac:dyDescent="0.25">
      <c r="B345" s="2"/>
      <c r="C345" s="84"/>
      <c r="D345" s="2"/>
      <c r="E345" s="3"/>
      <c r="F345" s="3"/>
      <c r="G345" s="3"/>
    </row>
    <row r="346" spans="2:7" x14ac:dyDescent="0.25">
      <c r="B346" s="128" t="s">
        <v>66</v>
      </c>
      <c r="C346" s="128"/>
    </row>
    <row r="347" spans="2:7" x14ac:dyDescent="0.25">
      <c r="B347" s="18" t="s">
        <v>65</v>
      </c>
      <c r="C347" s="87"/>
    </row>
    <row r="348" spans="2:7" x14ac:dyDescent="0.25">
      <c r="B348" s="18" t="s">
        <v>61</v>
      </c>
      <c r="C348" s="87"/>
    </row>
    <row r="349" spans="2:7" x14ac:dyDescent="0.25">
      <c r="B349" s="18"/>
      <c r="C349" s="87"/>
    </row>
    <row r="350" spans="2:7" x14ac:dyDescent="0.25">
      <c r="B350" s="18"/>
      <c r="C350" s="87"/>
    </row>
    <row r="351" spans="2:7" x14ac:dyDescent="0.25">
      <c r="B351" s="19" t="s">
        <v>62</v>
      </c>
      <c r="C351" s="87"/>
    </row>
    <row r="352" spans="2:7" x14ac:dyDescent="0.25">
      <c r="B352" s="18" t="s">
        <v>64</v>
      </c>
      <c r="C352" s="87"/>
    </row>
    <row r="353" spans="2:3" x14ac:dyDescent="0.25">
      <c r="B353" s="18" t="s">
        <v>61</v>
      </c>
      <c r="C353" s="87"/>
    </row>
    <row r="354" spans="2:3" x14ac:dyDescent="0.25">
      <c r="B354" s="18"/>
      <c r="C354" s="88"/>
    </row>
    <row r="355" spans="2:3" x14ac:dyDescent="0.25">
      <c r="B355" s="18"/>
      <c r="C355" s="88"/>
    </row>
  </sheetData>
  <autoFilter ref="B5:H336" xr:uid="{1A90CD9C-D914-4FCF-BD05-AA16DFFA5045}">
    <filterColumn colId="6">
      <customFilters>
        <customFilter operator="notEqual" val=" "/>
      </customFilters>
    </filterColumn>
  </autoFilter>
  <mergeCells count="2">
    <mergeCell ref="B339:D339"/>
    <mergeCell ref="B346:C34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61AF4-5632-4153-A525-BC392B0EF3ED}">
  <dimension ref="A1:R309"/>
  <sheetViews>
    <sheetView showGridLines="0" zoomScaleNormal="100" zoomScalePageLayoutView="98" workbookViewId="0">
      <pane xSplit="1" ySplit="6" topLeftCell="B240" activePane="bottomRight" state="frozen"/>
      <selection pane="topRight"/>
      <selection pane="bottomLeft"/>
      <selection pane="bottomRight" activeCell="K279" sqref="K279:O280"/>
    </sheetView>
  </sheetViews>
  <sheetFormatPr baseColWidth="10" defaultRowHeight="11.25" outlineLevelRow="2" x14ac:dyDescent="0.25"/>
  <cols>
    <col min="1" max="1" width="3.28515625" style="2" customWidth="1"/>
    <col min="2" max="2" width="16.85546875" style="2" customWidth="1"/>
    <col min="3" max="3" width="16" style="84" customWidth="1"/>
    <col min="4" max="4" width="61.140625" style="2" customWidth="1"/>
    <col min="5" max="5" width="16.28515625" style="51" customWidth="1"/>
    <col min="6" max="6" width="14.7109375" style="51" customWidth="1"/>
    <col min="7" max="7" width="15.7109375" style="51" customWidth="1"/>
    <col min="8" max="8" width="16.28515625" style="51" customWidth="1"/>
    <col min="9" max="9" width="18.7109375" style="51" customWidth="1"/>
    <col min="10" max="13" width="15.7109375" style="51" customWidth="1"/>
    <col min="14" max="14" width="15.85546875" style="51" customWidth="1"/>
    <col min="15" max="15" width="17.5703125" style="51" customWidth="1"/>
    <col min="16" max="16" width="15.5703125" style="71" bestFit="1" customWidth="1"/>
    <col min="17" max="17" width="12.5703125" style="2" bestFit="1" customWidth="1"/>
    <col min="18" max="18" width="13.85546875" style="2" bestFit="1" customWidth="1"/>
    <col min="19" max="16384" width="11.42578125" style="2"/>
  </cols>
  <sheetData>
    <row r="1" spans="2:16" x14ac:dyDescent="0.25">
      <c r="B1" s="26"/>
      <c r="C1" s="92" t="s">
        <v>0</v>
      </c>
      <c r="D1" s="27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2:16" x14ac:dyDescent="0.25">
      <c r="B2" s="26"/>
      <c r="C2" s="92" t="s">
        <v>1</v>
      </c>
      <c r="D2" s="27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2:16" x14ac:dyDescent="0.25">
      <c r="B3" s="26"/>
      <c r="C3" s="92" t="s">
        <v>93</v>
      </c>
      <c r="D3" s="27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2:16" x14ac:dyDescent="0.25">
      <c r="B4" s="26"/>
      <c r="C4" s="92" t="s">
        <v>2</v>
      </c>
      <c r="D4" s="27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2:16" ht="12" thickBot="1" x14ac:dyDescent="0.3">
      <c r="C5" s="92" t="s">
        <v>314</v>
      </c>
      <c r="D5" s="27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2:16" s="35" customFormat="1" ht="23.25" thickBot="1" x14ac:dyDescent="0.3">
      <c r="B6" s="29" t="s">
        <v>3</v>
      </c>
      <c r="C6" s="93" t="s">
        <v>4</v>
      </c>
      <c r="D6" s="30" t="s">
        <v>5</v>
      </c>
      <c r="E6" s="33" t="s">
        <v>10</v>
      </c>
      <c r="F6" s="32" t="s">
        <v>11</v>
      </c>
      <c r="G6" s="32" t="s">
        <v>12</v>
      </c>
      <c r="H6" s="32" t="s">
        <v>13</v>
      </c>
      <c r="I6" s="32" t="s">
        <v>14</v>
      </c>
      <c r="J6" s="34" t="s">
        <v>15</v>
      </c>
      <c r="K6" s="32" t="s">
        <v>9</v>
      </c>
      <c r="L6" s="118" t="s">
        <v>523</v>
      </c>
      <c r="M6" s="32" t="s">
        <v>17</v>
      </c>
      <c r="N6" s="32" t="s">
        <v>16</v>
      </c>
      <c r="O6" s="32" t="s">
        <v>18</v>
      </c>
      <c r="P6" s="72"/>
    </row>
    <row r="7" spans="2:16" outlineLevel="2" x14ac:dyDescent="0.25">
      <c r="B7" s="36" t="s">
        <v>19</v>
      </c>
      <c r="C7" s="94">
        <v>860002180</v>
      </c>
      <c r="D7" s="37" t="s">
        <v>94</v>
      </c>
      <c r="E7" s="38">
        <v>1759398</v>
      </c>
      <c r="F7" s="38">
        <v>2560445</v>
      </c>
      <c r="G7" s="38">
        <v>4636181</v>
      </c>
      <c r="H7" s="38">
        <v>37734251</v>
      </c>
      <c r="I7" s="38">
        <v>81571547</v>
      </c>
      <c r="J7" s="38">
        <v>23579252</v>
      </c>
      <c r="K7" s="111">
        <v>10063893.92</v>
      </c>
      <c r="L7" s="119">
        <f>SUM(E7:K7)</f>
        <v>161904967.91999999</v>
      </c>
      <c r="M7" s="115">
        <v>0</v>
      </c>
      <c r="N7" s="38">
        <v>0</v>
      </c>
      <c r="O7" s="39">
        <f t="shared" ref="O7:O70" si="0">SUM(E7:N7)</f>
        <v>323809935.83999997</v>
      </c>
    </row>
    <row r="8" spans="2:16" outlineLevel="2" x14ac:dyDescent="0.25">
      <c r="B8" s="40" t="s">
        <v>19</v>
      </c>
      <c r="C8" s="95">
        <v>860002184</v>
      </c>
      <c r="D8" s="41" t="s">
        <v>95</v>
      </c>
      <c r="E8" s="42">
        <v>20553034</v>
      </c>
      <c r="F8" s="42">
        <v>6718891</v>
      </c>
      <c r="G8" s="42">
        <v>3102033</v>
      </c>
      <c r="H8" s="42">
        <v>10243088</v>
      </c>
      <c r="I8" s="42">
        <v>0</v>
      </c>
      <c r="J8" s="42">
        <v>19400</v>
      </c>
      <c r="K8" s="112">
        <v>5142195</v>
      </c>
      <c r="L8" s="119">
        <f t="shared" ref="L8:L71" si="1">SUM(E8:K8)</f>
        <v>45778641</v>
      </c>
      <c r="M8" s="56">
        <v>-853856</v>
      </c>
      <c r="N8" s="42">
        <v>0</v>
      </c>
      <c r="O8" s="43">
        <f t="shared" si="0"/>
        <v>90703426</v>
      </c>
    </row>
    <row r="9" spans="2:16" outlineLevel="2" x14ac:dyDescent="0.25">
      <c r="B9" s="40" t="s">
        <v>19</v>
      </c>
      <c r="C9" s="95">
        <v>860002400</v>
      </c>
      <c r="D9" s="41" t="s">
        <v>96</v>
      </c>
      <c r="E9" s="42">
        <v>56463956</v>
      </c>
      <c r="F9" s="42">
        <v>59549909</v>
      </c>
      <c r="G9" s="42">
        <v>15828790</v>
      </c>
      <c r="H9" s="42">
        <v>149237146</v>
      </c>
      <c r="I9" s="42">
        <v>132230857</v>
      </c>
      <c r="J9" s="42">
        <v>561793435.3900001</v>
      </c>
      <c r="K9" s="112">
        <v>65195733.090000004</v>
      </c>
      <c r="L9" s="119">
        <f t="shared" si="1"/>
        <v>1040299826.4800001</v>
      </c>
      <c r="M9" s="56">
        <v>-3157717</v>
      </c>
      <c r="N9" s="42">
        <v>0</v>
      </c>
      <c r="O9" s="43">
        <f t="shared" si="0"/>
        <v>2077441935.9600003</v>
      </c>
    </row>
    <row r="10" spans="2:16" outlineLevel="2" x14ac:dyDescent="0.25">
      <c r="B10" s="40" t="s">
        <v>19</v>
      </c>
      <c r="C10" s="95">
        <v>860002503</v>
      </c>
      <c r="D10" s="41" t="s">
        <v>97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13069231</v>
      </c>
      <c r="K10" s="112">
        <v>0</v>
      </c>
      <c r="L10" s="119">
        <f t="shared" si="1"/>
        <v>13069231</v>
      </c>
      <c r="M10" s="56">
        <v>0</v>
      </c>
      <c r="N10" s="42">
        <v>0</v>
      </c>
      <c r="O10" s="43">
        <f t="shared" si="0"/>
        <v>26138462</v>
      </c>
    </row>
    <row r="11" spans="2:16" outlineLevel="2" x14ac:dyDescent="0.25">
      <c r="B11" s="40" t="s">
        <v>19</v>
      </c>
      <c r="C11" s="95">
        <v>860009578</v>
      </c>
      <c r="D11" s="41" t="s">
        <v>98</v>
      </c>
      <c r="E11" s="42">
        <v>28713350</v>
      </c>
      <c r="F11" s="42">
        <v>7421757</v>
      </c>
      <c r="G11" s="42">
        <v>81400</v>
      </c>
      <c r="H11" s="42">
        <v>11547733</v>
      </c>
      <c r="I11" s="42">
        <v>57183323</v>
      </c>
      <c r="J11" s="42">
        <v>173785780.66</v>
      </c>
      <c r="K11" s="112">
        <v>2046519.3599999999</v>
      </c>
      <c r="L11" s="119">
        <f t="shared" si="1"/>
        <v>280779863.01999998</v>
      </c>
      <c r="M11" s="56">
        <v>-53820235</v>
      </c>
      <c r="N11" s="42">
        <v>0</v>
      </c>
      <c r="O11" s="43">
        <f t="shared" si="0"/>
        <v>507739491.03999996</v>
      </c>
    </row>
    <row r="12" spans="2:16" outlineLevel="2" x14ac:dyDescent="0.25">
      <c r="B12" s="40" t="s">
        <v>19</v>
      </c>
      <c r="C12" s="95">
        <v>860028415</v>
      </c>
      <c r="D12" s="41" t="s">
        <v>99</v>
      </c>
      <c r="E12" s="42">
        <v>0</v>
      </c>
      <c r="F12" s="42">
        <v>59200</v>
      </c>
      <c r="G12" s="42">
        <v>0</v>
      </c>
      <c r="H12" s="42">
        <v>0</v>
      </c>
      <c r="I12" s="42">
        <v>2398251</v>
      </c>
      <c r="J12" s="42">
        <v>5914126</v>
      </c>
      <c r="K12" s="112">
        <v>0</v>
      </c>
      <c r="L12" s="119">
        <f t="shared" si="1"/>
        <v>8371577</v>
      </c>
      <c r="M12" s="56">
        <v>0</v>
      </c>
      <c r="N12" s="42">
        <v>0</v>
      </c>
      <c r="O12" s="43">
        <f t="shared" si="0"/>
        <v>16743154</v>
      </c>
    </row>
    <row r="13" spans="2:16" outlineLevel="2" x14ac:dyDescent="0.25">
      <c r="B13" s="40" t="s">
        <v>19</v>
      </c>
      <c r="C13" s="95">
        <v>860037013</v>
      </c>
      <c r="D13" s="41" t="s">
        <v>100</v>
      </c>
      <c r="E13" s="42">
        <v>96512924</v>
      </c>
      <c r="F13" s="42">
        <v>51997684</v>
      </c>
      <c r="G13" s="42">
        <v>83954005</v>
      </c>
      <c r="H13" s="42">
        <v>201149006</v>
      </c>
      <c r="I13" s="42">
        <v>349709995</v>
      </c>
      <c r="J13" s="42">
        <v>1410598194.9500003</v>
      </c>
      <c r="K13" s="112">
        <v>294875846.38999999</v>
      </c>
      <c r="L13" s="119">
        <f t="shared" si="1"/>
        <v>2488797655.3400002</v>
      </c>
      <c r="M13" s="56">
        <v>-19450537</v>
      </c>
      <c r="N13" s="42">
        <v>0</v>
      </c>
      <c r="O13" s="43">
        <f t="shared" si="0"/>
        <v>4958144773.6800003</v>
      </c>
    </row>
    <row r="14" spans="2:16" outlineLevel="2" x14ac:dyDescent="0.25">
      <c r="B14" s="40" t="s">
        <v>19</v>
      </c>
      <c r="C14" s="95">
        <v>860039988</v>
      </c>
      <c r="D14" s="41" t="s">
        <v>101</v>
      </c>
      <c r="E14" s="42">
        <v>0</v>
      </c>
      <c r="F14" s="42">
        <v>0</v>
      </c>
      <c r="G14" s="42">
        <v>0</v>
      </c>
      <c r="H14" s="42">
        <v>0</v>
      </c>
      <c r="I14" s="42">
        <v>1576383</v>
      </c>
      <c r="J14" s="42">
        <v>52306274</v>
      </c>
      <c r="K14" s="112">
        <v>0</v>
      </c>
      <c r="L14" s="119">
        <f t="shared" si="1"/>
        <v>53882657</v>
      </c>
      <c r="M14" s="56">
        <v>0</v>
      </c>
      <c r="N14" s="42">
        <v>0</v>
      </c>
      <c r="O14" s="43">
        <f t="shared" si="0"/>
        <v>107765314</v>
      </c>
    </row>
    <row r="15" spans="2:16" outlineLevel="2" x14ac:dyDescent="0.25">
      <c r="B15" s="40" t="s">
        <v>19</v>
      </c>
      <c r="C15" s="95">
        <v>860524654</v>
      </c>
      <c r="D15" s="41" t="s">
        <v>102</v>
      </c>
      <c r="E15" s="42">
        <v>59000</v>
      </c>
      <c r="F15" s="42">
        <v>0</v>
      </c>
      <c r="G15" s="42">
        <v>5722605</v>
      </c>
      <c r="H15" s="42">
        <v>2218013</v>
      </c>
      <c r="I15" s="42">
        <v>728677</v>
      </c>
      <c r="J15" s="42">
        <v>0</v>
      </c>
      <c r="K15" s="112">
        <v>317735</v>
      </c>
      <c r="L15" s="119">
        <f t="shared" si="1"/>
        <v>9046030</v>
      </c>
      <c r="M15" s="56">
        <v>0</v>
      </c>
      <c r="N15" s="42">
        <v>0</v>
      </c>
      <c r="O15" s="43">
        <f t="shared" si="0"/>
        <v>18092060</v>
      </c>
    </row>
    <row r="16" spans="2:16" outlineLevel="2" x14ac:dyDescent="0.25">
      <c r="B16" s="40" t="s">
        <v>19</v>
      </c>
      <c r="C16" s="95">
        <v>890903407</v>
      </c>
      <c r="D16" s="41" t="s">
        <v>103</v>
      </c>
      <c r="E16" s="42">
        <v>43359919</v>
      </c>
      <c r="F16" s="42">
        <v>625700</v>
      </c>
      <c r="G16" s="42">
        <v>7106900</v>
      </c>
      <c r="H16" s="42">
        <v>15617926</v>
      </c>
      <c r="I16" s="42">
        <v>108065870</v>
      </c>
      <c r="J16" s="42">
        <v>97420073</v>
      </c>
      <c r="K16" s="112">
        <v>79884851.799999997</v>
      </c>
      <c r="L16" s="119">
        <f t="shared" si="1"/>
        <v>352081239.80000001</v>
      </c>
      <c r="M16" s="56">
        <v>0</v>
      </c>
      <c r="N16" s="42">
        <v>0</v>
      </c>
      <c r="O16" s="43">
        <f t="shared" si="0"/>
        <v>704162479.60000002</v>
      </c>
    </row>
    <row r="17" spans="1:18" outlineLevel="2" x14ac:dyDescent="0.25">
      <c r="B17" s="40" t="s">
        <v>19</v>
      </c>
      <c r="C17" s="95">
        <v>891700037</v>
      </c>
      <c r="D17" s="41" t="s">
        <v>104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506481.1</v>
      </c>
      <c r="K17" s="112">
        <v>0</v>
      </c>
      <c r="L17" s="119">
        <f t="shared" si="1"/>
        <v>506481.1</v>
      </c>
      <c r="M17" s="56">
        <v>0</v>
      </c>
      <c r="N17" s="42">
        <v>0</v>
      </c>
      <c r="O17" s="43">
        <f t="shared" si="0"/>
        <v>1012962.2</v>
      </c>
    </row>
    <row r="18" spans="1:18" outlineLevel="2" x14ac:dyDescent="0.25">
      <c r="B18" s="40" t="s">
        <v>19</v>
      </c>
      <c r="C18" s="95">
        <v>901037916</v>
      </c>
      <c r="D18" s="41" t="s">
        <v>105</v>
      </c>
      <c r="E18" s="42">
        <v>283590643</v>
      </c>
      <c r="F18" s="42">
        <v>313842950</v>
      </c>
      <c r="G18" s="42">
        <v>543580772</v>
      </c>
      <c r="H18" s="42">
        <v>902542563</v>
      </c>
      <c r="I18" s="42">
        <v>1337591859.78</v>
      </c>
      <c r="J18" s="42">
        <v>5527736762.8900003</v>
      </c>
      <c r="K18" s="112">
        <v>615237543.77999997</v>
      </c>
      <c r="L18" s="119">
        <f t="shared" si="1"/>
        <v>9524123094.4500008</v>
      </c>
      <c r="M18" s="56">
        <v>-54567207.149999999</v>
      </c>
      <c r="N18" s="42">
        <v>0</v>
      </c>
      <c r="O18" s="43">
        <f t="shared" si="0"/>
        <v>18993678981.75</v>
      </c>
    </row>
    <row r="19" spans="1:18" outlineLevel="2" x14ac:dyDescent="0.25">
      <c r="B19" s="40" t="s">
        <v>19</v>
      </c>
      <c r="C19" s="95">
        <v>1000352078</v>
      </c>
      <c r="D19" s="41" t="s">
        <v>288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112">
        <v>31737037.399999999</v>
      </c>
      <c r="L19" s="119">
        <f t="shared" si="1"/>
        <v>31737037.399999999</v>
      </c>
      <c r="M19" s="56">
        <v>0</v>
      </c>
      <c r="N19" s="42">
        <v>0</v>
      </c>
      <c r="O19" s="43">
        <f t="shared" si="0"/>
        <v>63474074.799999997</v>
      </c>
    </row>
    <row r="20" spans="1:18" outlineLevel="2" x14ac:dyDescent="0.25">
      <c r="B20" s="44" t="s">
        <v>19</v>
      </c>
      <c r="C20" s="96">
        <v>1233525458</v>
      </c>
      <c r="D20" s="45" t="s">
        <v>315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113">
        <v>85831.360000000001</v>
      </c>
      <c r="L20" s="119">
        <f t="shared" si="1"/>
        <v>85831.360000000001</v>
      </c>
      <c r="M20" s="116">
        <v>0</v>
      </c>
      <c r="N20" s="46">
        <v>0</v>
      </c>
      <c r="O20" s="47">
        <f t="shared" si="0"/>
        <v>171662.72</v>
      </c>
    </row>
    <row r="21" spans="1:18" s="71" customFormat="1" outlineLevel="2" x14ac:dyDescent="0.25">
      <c r="A21" s="2"/>
      <c r="B21" s="40" t="s">
        <v>20</v>
      </c>
      <c r="C21" s="95">
        <v>800226175</v>
      </c>
      <c r="D21" s="41" t="s">
        <v>106</v>
      </c>
      <c r="E21" s="42">
        <v>0</v>
      </c>
      <c r="F21" s="42">
        <v>2810225</v>
      </c>
      <c r="G21" s="42">
        <v>0</v>
      </c>
      <c r="H21" s="42">
        <v>0</v>
      </c>
      <c r="I21" s="42">
        <v>0</v>
      </c>
      <c r="J21" s="42">
        <v>0</v>
      </c>
      <c r="K21" s="112">
        <v>969859</v>
      </c>
      <c r="L21" s="119">
        <f t="shared" si="1"/>
        <v>3780084</v>
      </c>
      <c r="M21" s="56">
        <v>0</v>
      </c>
      <c r="N21" s="42">
        <v>0</v>
      </c>
      <c r="O21" s="43">
        <f t="shared" si="0"/>
        <v>7560168</v>
      </c>
      <c r="Q21" s="2"/>
      <c r="R21" s="2"/>
    </row>
    <row r="22" spans="1:18" s="71" customFormat="1" outlineLevel="2" x14ac:dyDescent="0.25">
      <c r="A22" s="2"/>
      <c r="B22" s="40" t="s">
        <v>20</v>
      </c>
      <c r="C22" s="95">
        <v>830008686</v>
      </c>
      <c r="D22" s="41" t="s">
        <v>107</v>
      </c>
      <c r="E22" s="42">
        <v>0</v>
      </c>
      <c r="F22" s="42">
        <v>0</v>
      </c>
      <c r="G22" s="42">
        <v>0</v>
      </c>
      <c r="H22" s="42">
        <v>666271</v>
      </c>
      <c r="I22" s="42">
        <v>2026116</v>
      </c>
      <c r="J22" s="42">
        <v>16584697</v>
      </c>
      <c r="K22" s="112">
        <v>0</v>
      </c>
      <c r="L22" s="119">
        <f t="shared" si="1"/>
        <v>19277084</v>
      </c>
      <c r="M22" s="56">
        <v>0</v>
      </c>
      <c r="N22" s="42">
        <v>0</v>
      </c>
      <c r="O22" s="43">
        <f t="shared" si="0"/>
        <v>38554168</v>
      </c>
      <c r="Q22" s="2"/>
      <c r="R22" s="2"/>
    </row>
    <row r="23" spans="1:18" s="71" customFormat="1" outlineLevel="2" x14ac:dyDescent="0.25">
      <c r="A23" s="2"/>
      <c r="B23" s="40" t="s">
        <v>20</v>
      </c>
      <c r="C23" s="95">
        <v>860002180</v>
      </c>
      <c r="D23" s="41" t="s">
        <v>94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12480609</v>
      </c>
      <c r="K23" s="112">
        <v>0</v>
      </c>
      <c r="L23" s="119">
        <f t="shared" si="1"/>
        <v>12480609</v>
      </c>
      <c r="M23" s="56">
        <v>0</v>
      </c>
      <c r="N23" s="42">
        <v>0</v>
      </c>
      <c r="O23" s="43">
        <f t="shared" si="0"/>
        <v>24961218</v>
      </c>
      <c r="Q23" s="2"/>
      <c r="R23" s="2"/>
    </row>
    <row r="24" spans="1:18" s="71" customFormat="1" outlineLevel="2" x14ac:dyDescent="0.25">
      <c r="A24" s="2"/>
      <c r="B24" s="40" t="s">
        <v>20</v>
      </c>
      <c r="C24" s="95">
        <v>860002183</v>
      </c>
      <c r="D24" s="41" t="s">
        <v>108</v>
      </c>
      <c r="E24" s="42">
        <v>0</v>
      </c>
      <c r="F24" s="42">
        <v>0</v>
      </c>
      <c r="G24" s="42">
        <v>1754310</v>
      </c>
      <c r="H24" s="42">
        <v>407000</v>
      </c>
      <c r="I24" s="42">
        <v>1218400</v>
      </c>
      <c r="J24" s="42">
        <v>21132227.59</v>
      </c>
      <c r="K24" s="112">
        <v>69486569.379999995</v>
      </c>
      <c r="L24" s="119">
        <f t="shared" si="1"/>
        <v>93998506.969999999</v>
      </c>
      <c r="M24" s="56">
        <v>0</v>
      </c>
      <c r="N24" s="42">
        <v>0</v>
      </c>
      <c r="O24" s="43">
        <f t="shared" si="0"/>
        <v>187997013.94</v>
      </c>
      <c r="Q24" s="2"/>
      <c r="R24" s="2"/>
    </row>
    <row r="25" spans="1:18" s="71" customFormat="1" outlineLevel="2" x14ac:dyDescent="0.25">
      <c r="A25" s="2"/>
      <c r="B25" s="40" t="s">
        <v>20</v>
      </c>
      <c r="C25" s="95">
        <v>860002503</v>
      </c>
      <c r="D25" s="41" t="s">
        <v>97</v>
      </c>
      <c r="E25" s="42">
        <v>6113318</v>
      </c>
      <c r="F25" s="42">
        <v>0</v>
      </c>
      <c r="G25" s="42">
        <v>0</v>
      </c>
      <c r="H25" s="42">
        <v>580200</v>
      </c>
      <c r="I25" s="42">
        <v>2394555</v>
      </c>
      <c r="J25" s="42">
        <v>10820141</v>
      </c>
      <c r="K25" s="112">
        <v>2557171</v>
      </c>
      <c r="L25" s="119">
        <f t="shared" si="1"/>
        <v>22465385</v>
      </c>
      <c r="M25" s="56">
        <v>0</v>
      </c>
      <c r="N25" s="42">
        <v>0</v>
      </c>
      <c r="O25" s="43">
        <f t="shared" si="0"/>
        <v>44930770</v>
      </c>
      <c r="Q25" s="2"/>
      <c r="R25" s="2"/>
    </row>
    <row r="26" spans="1:18" s="71" customFormat="1" outlineLevel="2" x14ac:dyDescent="0.25">
      <c r="A26" s="2"/>
      <c r="B26" s="40" t="s">
        <v>20</v>
      </c>
      <c r="C26" s="95">
        <v>860008645</v>
      </c>
      <c r="D26" s="41" t="s">
        <v>109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260400</v>
      </c>
      <c r="K26" s="112">
        <v>0</v>
      </c>
      <c r="L26" s="119">
        <f t="shared" si="1"/>
        <v>260400</v>
      </c>
      <c r="M26" s="56">
        <v>0</v>
      </c>
      <c r="N26" s="42">
        <v>0</v>
      </c>
      <c r="O26" s="43">
        <f t="shared" si="0"/>
        <v>520800</v>
      </c>
      <c r="Q26" s="2"/>
      <c r="R26" s="2"/>
    </row>
    <row r="27" spans="1:18" s="71" customFormat="1" outlineLevel="2" x14ac:dyDescent="0.25">
      <c r="A27" s="2"/>
      <c r="B27" s="40" t="s">
        <v>20</v>
      </c>
      <c r="C27" s="95">
        <v>860009174</v>
      </c>
      <c r="D27" s="41" t="s">
        <v>110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3875136</v>
      </c>
      <c r="K27" s="112">
        <v>2194994</v>
      </c>
      <c r="L27" s="119">
        <f t="shared" si="1"/>
        <v>6070130</v>
      </c>
      <c r="M27" s="56">
        <v>0</v>
      </c>
      <c r="N27" s="42">
        <v>0</v>
      </c>
      <c r="O27" s="43">
        <f t="shared" si="0"/>
        <v>12140260</v>
      </c>
      <c r="Q27" s="2"/>
      <c r="R27" s="2"/>
    </row>
    <row r="28" spans="1:18" s="71" customFormat="1" outlineLevel="2" x14ac:dyDescent="0.25">
      <c r="A28" s="2"/>
      <c r="B28" s="40" t="s">
        <v>20</v>
      </c>
      <c r="C28" s="95">
        <v>860011153</v>
      </c>
      <c r="D28" s="41" t="s">
        <v>111</v>
      </c>
      <c r="E28" s="42">
        <v>3948550</v>
      </c>
      <c r="F28" s="42">
        <v>108574</v>
      </c>
      <c r="G28" s="42">
        <v>197200</v>
      </c>
      <c r="H28" s="42">
        <v>151743</v>
      </c>
      <c r="I28" s="42">
        <v>134000</v>
      </c>
      <c r="J28" s="42">
        <v>1878863</v>
      </c>
      <c r="K28" s="112">
        <v>4139164.65</v>
      </c>
      <c r="L28" s="119">
        <f t="shared" si="1"/>
        <v>10558094.65</v>
      </c>
      <c r="M28" s="56">
        <v>0</v>
      </c>
      <c r="N28" s="42">
        <v>0</v>
      </c>
      <c r="O28" s="43">
        <f t="shared" si="0"/>
        <v>21116189.300000001</v>
      </c>
      <c r="Q28" s="2"/>
      <c r="R28" s="2"/>
    </row>
    <row r="29" spans="1:18" s="71" customFormat="1" outlineLevel="2" x14ac:dyDescent="0.25">
      <c r="A29" s="2"/>
      <c r="B29" s="40" t="s">
        <v>20</v>
      </c>
      <c r="C29" s="95">
        <v>890903790</v>
      </c>
      <c r="D29" s="41" t="s">
        <v>112</v>
      </c>
      <c r="E29" s="42">
        <v>20469818</v>
      </c>
      <c r="F29" s="42">
        <v>18498480</v>
      </c>
      <c r="G29" s="42">
        <v>29217470</v>
      </c>
      <c r="H29" s="42">
        <v>77760837</v>
      </c>
      <c r="I29" s="42">
        <v>31378270</v>
      </c>
      <c r="J29" s="42">
        <v>173319081</v>
      </c>
      <c r="K29" s="112">
        <v>8302271</v>
      </c>
      <c r="L29" s="119">
        <f t="shared" si="1"/>
        <v>358946227</v>
      </c>
      <c r="M29" s="56">
        <v>-2322374</v>
      </c>
      <c r="N29" s="42">
        <v>0</v>
      </c>
      <c r="O29" s="43">
        <f t="shared" si="0"/>
        <v>715570080</v>
      </c>
      <c r="Q29" s="2"/>
      <c r="R29" s="2"/>
    </row>
    <row r="30" spans="1:18" s="71" customFormat="1" outlineLevel="2" x14ac:dyDescent="0.25">
      <c r="A30" s="2"/>
      <c r="B30" s="40" t="s">
        <v>20</v>
      </c>
      <c r="C30" s="95">
        <v>79757349</v>
      </c>
      <c r="D30" s="41" t="s">
        <v>316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112">
        <v>218978.82</v>
      </c>
      <c r="L30" s="119">
        <f t="shared" si="1"/>
        <v>218978.82</v>
      </c>
      <c r="M30" s="56">
        <v>0</v>
      </c>
      <c r="N30" s="42">
        <v>0</v>
      </c>
      <c r="O30" s="43">
        <f t="shared" si="0"/>
        <v>437957.64</v>
      </c>
      <c r="Q30" s="2"/>
      <c r="R30" s="2"/>
    </row>
    <row r="31" spans="1:18" s="71" customFormat="1" outlineLevel="2" x14ac:dyDescent="0.25">
      <c r="A31" s="2"/>
      <c r="B31" s="40" t="s">
        <v>21</v>
      </c>
      <c r="C31" s="95">
        <v>800251440</v>
      </c>
      <c r="D31" s="41" t="s">
        <v>113</v>
      </c>
      <c r="E31" s="42">
        <v>0</v>
      </c>
      <c r="F31" s="42">
        <v>230563752</v>
      </c>
      <c r="G31" s="42">
        <v>0</v>
      </c>
      <c r="H31" s="42">
        <v>0</v>
      </c>
      <c r="I31" s="42">
        <v>0</v>
      </c>
      <c r="J31" s="42">
        <v>168377741</v>
      </c>
      <c r="K31" s="112">
        <v>513125058.81</v>
      </c>
      <c r="L31" s="119">
        <f t="shared" si="1"/>
        <v>912066551.80999994</v>
      </c>
      <c r="M31" s="56">
        <v>0</v>
      </c>
      <c r="N31" s="42">
        <v>0</v>
      </c>
      <c r="O31" s="43">
        <f t="shared" si="0"/>
        <v>1824133103.6199999</v>
      </c>
      <c r="Q31" s="2"/>
      <c r="R31" s="2"/>
    </row>
    <row r="32" spans="1:18" s="71" customFormat="1" outlineLevel="2" x14ac:dyDescent="0.25">
      <c r="A32" s="2"/>
      <c r="B32" s="40" t="s">
        <v>21</v>
      </c>
      <c r="C32" s="95">
        <v>830003564</v>
      </c>
      <c r="D32" s="41" t="s">
        <v>123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112">
        <v>570896400</v>
      </c>
      <c r="L32" s="119">
        <f t="shared" si="1"/>
        <v>570896400</v>
      </c>
      <c r="M32" s="56">
        <v>0</v>
      </c>
      <c r="N32" s="42">
        <v>0</v>
      </c>
      <c r="O32" s="43">
        <f t="shared" si="0"/>
        <v>1141792800</v>
      </c>
      <c r="Q32" s="2"/>
      <c r="R32" s="2"/>
    </row>
    <row r="33" spans="1:18" s="71" customFormat="1" outlineLevel="2" x14ac:dyDescent="0.25">
      <c r="A33" s="2"/>
      <c r="B33" s="40" t="s">
        <v>21</v>
      </c>
      <c r="C33" s="95">
        <v>900226715</v>
      </c>
      <c r="D33" s="41" t="s">
        <v>114</v>
      </c>
      <c r="E33" s="42">
        <v>150756794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112">
        <v>141771358</v>
      </c>
      <c r="L33" s="119">
        <f t="shared" si="1"/>
        <v>292528152</v>
      </c>
      <c r="M33" s="56">
        <v>0</v>
      </c>
      <c r="N33" s="42">
        <v>0</v>
      </c>
      <c r="O33" s="43">
        <f t="shared" si="0"/>
        <v>585056304</v>
      </c>
      <c r="Q33" s="2"/>
      <c r="R33" s="2"/>
    </row>
    <row r="34" spans="1:18" s="71" customFormat="1" outlineLevel="2" x14ac:dyDescent="0.25">
      <c r="A34" s="2"/>
      <c r="B34" s="40" t="s">
        <v>21</v>
      </c>
      <c r="C34" s="95">
        <v>1006157072</v>
      </c>
      <c r="D34" s="41" t="s">
        <v>317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112">
        <v>17600</v>
      </c>
      <c r="L34" s="119">
        <f t="shared" si="1"/>
        <v>17600</v>
      </c>
      <c r="M34" s="56">
        <v>0</v>
      </c>
      <c r="N34" s="42">
        <v>0</v>
      </c>
      <c r="O34" s="43">
        <f t="shared" si="0"/>
        <v>35200</v>
      </c>
      <c r="Q34" s="2"/>
      <c r="R34" s="2"/>
    </row>
    <row r="35" spans="1:18" s="71" customFormat="1" outlineLevel="2" x14ac:dyDescent="0.25">
      <c r="A35" s="2"/>
      <c r="B35" s="40" t="s">
        <v>22</v>
      </c>
      <c r="C35" s="95">
        <v>800088702</v>
      </c>
      <c r="D35" s="41" t="s">
        <v>115</v>
      </c>
      <c r="E35" s="42">
        <v>106392602</v>
      </c>
      <c r="F35" s="42">
        <v>189648511</v>
      </c>
      <c r="G35" s="42">
        <v>35701032</v>
      </c>
      <c r="H35" s="42">
        <v>147472028</v>
      </c>
      <c r="I35" s="42">
        <v>402721509</v>
      </c>
      <c r="J35" s="42">
        <v>375318581.24000001</v>
      </c>
      <c r="K35" s="112">
        <v>190301955.46000001</v>
      </c>
      <c r="L35" s="119">
        <f t="shared" si="1"/>
        <v>1447556218.7</v>
      </c>
      <c r="M35" s="56">
        <v>-635400</v>
      </c>
      <c r="N35" s="42">
        <v>0</v>
      </c>
      <c r="O35" s="43">
        <f t="shared" si="0"/>
        <v>2894477037.4000001</v>
      </c>
      <c r="Q35" s="2"/>
      <c r="R35" s="2"/>
    </row>
    <row r="36" spans="1:18" s="71" customFormat="1" outlineLevel="2" x14ac:dyDescent="0.25">
      <c r="A36" s="2"/>
      <c r="B36" s="40" t="s">
        <v>22</v>
      </c>
      <c r="C36" s="95">
        <v>800112806</v>
      </c>
      <c r="D36" s="41" t="s">
        <v>116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3036774</v>
      </c>
      <c r="K36" s="112">
        <v>0</v>
      </c>
      <c r="L36" s="119">
        <f t="shared" si="1"/>
        <v>3036774</v>
      </c>
      <c r="M36" s="56">
        <v>0</v>
      </c>
      <c r="N36" s="42">
        <v>0</v>
      </c>
      <c r="O36" s="43">
        <f t="shared" si="0"/>
        <v>6073548</v>
      </c>
      <c r="Q36" s="2"/>
      <c r="R36" s="2"/>
    </row>
    <row r="37" spans="1:18" s="71" customFormat="1" outlineLevel="2" x14ac:dyDescent="0.25">
      <c r="A37" s="2"/>
      <c r="B37" s="40" t="s">
        <v>22</v>
      </c>
      <c r="C37" s="95">
        <v>800130907</v>
      </c>
      <c r="D37" s="41" t="s">
        <v>117</v>
      </c>
      <c r="E37" s="42">
        <v>654412585</v>
      </c>
      <c r="F37" s="42">
        <v>96224097</v>
      </c>
      <c r="G37" s="42">
        <v>90467297</v>
      </c>
      <c r="H37" s="42">
        <v>364204620</v>
      </c>
      <c r="I37" s="42">
        <v>363637510.60000002</v>
      </c>
      <c r="J37" s="42">
        <v>329372599.56000006</v>
      </c>
      <c r="K37" s="112">
        <v>591800353.58000004</v>
      </c>
      <c r="L37" s="119">
        <f t="shared" si="1"/>
        <v>2490119062.7399998</v>
      </c>
      <c r="M37" s="56">
        <v>-24966414</v>
      </c>
      <c r="N37" s="42">
        <v>0</v>
      </c>
      <c r="O37" s="43">
        <f t="shared" si="0"/>
        <v>4955271711.4799995</v>
      </c>
      <c r="Q37" s="2"/>
      <c r="R37" s="2"/>
    </row>
    <row r="38" spans="1:18" s="71" customFormat="1" outlineLevel="2" x14ac:dyDescent="0.25">
      <c r="A38" s="2"/>
      <c r="B38" s="40" t="s">
        <v>22</v>
      </c>
      <c r="C38" s="95">
        <v>800249241</v>
      </c>
      <c r="D38" s="41" t="s">
        <v>118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4458514</v>
      </c>
      <c r="K38" s="112">
        <v>0</v>
      </c>
      <c r="L38" s="119">
        <f t="shared" si="1"/>
        <v>4458514</v>
      </c>
      <c r="M38" s="56">
        <v>0</v>
      </c>
      <c r="N38" s="42">
        <v>0</v>
      </c>
      <c r="O38" s="43">
        <f t="shared" si="0"/>
        <v>8917028</v>
      </c>
      <c r="Q38" s="2"/>
      <c r="R38" s="2"/>
    </row>
    <row r="39" spans="1:18" s="71" customFormat="1" outlineLevel="2" x14ac:dyDescent="0.25">
      <c r="A39" s="2"/>
      <c r="B39" s="40" t="s">
        <v>22</v>
      </c>
      <c r="C39" s="95">
        <v>800251440</v>
      </c>
      <c r="D39" s="41" t="s">
        <v>113</v>
      </c>
      <c r="E39" s="42">
        <v>331986158</v>
      </c>
      <c r="F39" s="42">
        <v>270824645</v>
      </c>
      <c r="G39" s="42">
        <v>366163632</v>
      </c>
      <c r="H39" s="42">
        <v>385245584</v>
      </c>
      <c r="I39" s="42">
        <v>419544405.35000002</v>
      </c>
      <c r="J39" s="42">
        <v>774218</v>
      </c>
      <c r="K39" s="112">
        <v>279041472.56999999</v>
      </c>
      <c r="L39" s="119">
        <f t="shared" si="1"/>
        <v>2053580114.9199998</v>
      </c>
      <c r="M39" s="56">
        <v>-528069974</v>
      </c>
      <c r="N39" s="42">
        <v>0</v>
      </c>
      <c r="O39" s="43">
        <f t="shared" si="0"/>
        <v>3579090255.8399997</v>
      </c>
      <c r="Q39" s="2"/>
      <c r="R39" s="2"/>
    </row>
    <row r="40" spans="1:18" s="71" customFormat="1" outlineLevel="2" x14ac:dyDescent="0.25">
      <c r="A40" s="2"/>
      <c r="B40" s="40" t="s">
        <v>22</v>
      </c>
      <c r="C40" s="95">
        <v>805001157</v>
      </c>
      <c r="D40" s="41" t="s">
        <v>119</v>
      </c>
      <c r="E40" s="42">
        <v>3491409</v>
      </c>
      <c r="F40" s="42">
        <v>0</v>
      </c>
      <c r="G40" s="42">
        <v>0</v>
      </c>
      <c r="H40" s="42">
        <v>0</v>
      </c>
      <c r="I40" s="42">
        <v>11590445</v>
      </c>
      <c r="J40" s="42">
        <v>968855</v>
      </c>
      <c r="K40" s="112">
        <v>595237</v>
      </c>
      <c r="L40" s="119">
        <f t="shared" si="1"/>
        <v>16645946</v>
      </c>
      <c r="M40" s="56">
        <v>0</v>
      </c>
      <c r="N40" s="42">
        <v>0</v>
      </c>
      <c r="O40" s="43">
        <f t="shared" si="0"/>
        <v>33291892</v>
      </c>
      <c r="Q40" s="2"/>
      <c r="R40" s="2"/>
    </row>
    <row r="41" spans="1:18" s="71" customFormat="1" outlineLevel="2" x14ac:dyDescent="0.25">
      <c r="A41" s="2"/>
      <c r="B41" s="40" t="s">
        <v>22</v>
      </c>
      <c r="C41" s="95">
        <v>806008394</v>
      </c>
      <c r="D41" s="41" t="s">
        <v>120</v>
      </c>
      <c r="E41" s="42">
        <v>55590630</v>
      </c>
      <c r="F41" s="42">
        <v>0</v>
      </c>
      <c r="G41" s="42">
        <v>69935276</v>
      </c>
      <c r="H41" s="42">
        <v>107157733</v>
      </c>
      <c r="I41" s="42">
        <v>17286981</v>
      </c>
      <c r="J41" s="42">
        <v>9882789</v>
      </c>
      <c r="K41" s="112">
        <v>54975906</v>
      </c>
      <c r="L41" s="119">
        <f t="shared" si="1"/>
        <v>314829315</v>
      </c>
      <c r="M41" s="56">
        <v>0</v>
      </c>
      <c r="N41" s="42">
        <v>0</v>
      </c>
      <c r="O41" s="43">
        <f t="shared" si="0"/>
        <v>629658630</v>
      </c>
      <c r="Q41" s="2"/>
      <c r="R41" s="2"/>
    </row>
    <row r="42" spans="1:18" s="71" customFormat="1" outlineLevel="2" x14ac:dyDescent="0.25">
      <c r="A42" s="2"/>
      <c r="B42" s="40" t="s">
        <v>22</v>
      </c>
      <c r="C42" s="95">
        <v>809008362</v>
      </c>
      <c r="D42" s="41" t="s">
        <v>121</v>
      </c>
      <c r="E42" s="42">
        <v>0</v>
      </c>
      <c r="F42" s="42">
        <v>0</v>
      </c>
      <c r="G42" s="42">
        <v>3298300</v>
      </c>
      <c r="H42" s="42">
        <v>506085</v>
      </c>
      <c r="I42" s="42">
        <v>3236206</v>
      </c>
      <c r="J42" s="42">
        <v>3775941</v>
      </c>
      <c r="K42" s="112">
        <v>132500</v>
      </c>
      <c r="L42" s="119">
        <f t="shared" si="1"/>
        <v>10949032</v>
      </c>
      <c r="M42" s="56">
        <v>0</v>
      </c>
      <c r="N42" s="42">
        <v>0</v>
      </c>
      <c r="O42" s="43">
        <f t="shared" si="0"/>
        <v>21898064</v>
      </c>
      <c r="Q42" s="2"/>
      <c r="R42" s="2"/>
    </row>
    <row r="43" spans="1:18" s="71" customFormat="1" outlineLevel="2" x14ac:dyDescent="0.25">
      <c r="A43" s="2"/>
      <c r="B43" s="40" t="s">
        <v>22</v>
      </c>
      <c r="C43" s="95">
        <v>817000248</v>
      </c>
      <c r="D43" s="41" t="s">
        <v>122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18151020</v>
      </c>
      <c r="K43" s="112">
        <v>0</v>
      </c>
      <c r="L43" s="119">
        <f t="shared" si="1"/>
        <v>18151020</v>
      </c>
      <c r="M43" s="56">
        <v>0</v>
      </c>
      <c r="N43" s="42">
        <v>0</v>
      </c>
      <c r="O43" s="43">
        <f t="shared" si="0"/>
        <v>36302040</v>
      </c>
      <c r="Q43" s="2"/>
      <c r="R43" s="2"/>
    </row>
    <row r="44" spans="1:18" s="71" customFormat="1" outlineLevel="2" x14ac:dyDescent="0.25">
      <c r="A44" s="2"/>
      <c r="B44" s="40" t="s">
        <v>22</v>
      </c>
      <c r="C44" s="95">
        <v>830003564</v>
      </c>
      <c r="D44" s="41" t="s">
        <v>123</v>
      </c>
      <c r="E44" s="42">
        <v>1200848429</v>
      </c>
      <c r="F44" s="42">
        <v>753917851</v>
      </c>
      <c r="G44" s="42">
        <v>1072503154</v>
      </c>
      <c r="H44" s="42">
        <v>2633498155.6799998</v>
      </c>
      <c r="I44" s="42">
        <v>496546501.36000001</v>
      </c>
      <c r="J44" s="42">
        <v>1384333122.6599998</v>
      </c>
      <c r="K44" s="112">
        <v>2032638996.1100001</v>
      </c>
      <c r="L44" s="119">
        <f t="shared" si="1"/>
        <v>9574286209.8099995</v>
      </c>
      <c r="M44" s="56">
        <v>-784723000</v>
      </c>
      <c r="N44" s="42">
        <v>0</v>
      </c>
      <c r="O44" s="43">
        <f t="shared" si="0"/>
        <v>18363849419.619999</v>
      </c>
      <c r="Q44" s="2"/>
      <c r="R44" s="2"/>
    </row>
    <row r="45" spans="1:18" s="71" customFormat="1" outlineLevel="2" x14ac:dyDescent="0.25">
      <c r="A45" s="2"/>
      <c r="B45" s="40" t="s">
        <v>22</v>
      </c>
      <c r="C45" s="95">
        <v>830028288</v>
      </c>
      <c r="D45" s="41" t="s">
        <v>124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769026</v>
      </c>
      <c r="K45" s="112">
        <v>0</v>
      </c>
      <c r="L45" s="119">
        <f t="shared" si="1"/>
        <v>769026</v>
      </c>
      <c r="M45" s="56">
        <v>0</v>
      </c>
      <c r="N45" s="42">
        <v>0</v>
      </c>
      <c r="O45" s="43">
        <f t="shared" si="0"/>
        <v>1538052</v>
      </c>
      <c r="Q45" s="2"/>
      <c r="R45" s="2"/>
    </row>
    <row r="46" spans="1:18" s="71" customFormat="1" outlineLevel="2" x14ac:dyDescent="0.25">
      <c r="A46" s="2"/>
      <c r="B46" s="40" t="s">
        <v>22</v>
      </c>
      <c r="C46" s="95">
        <v>830113831</v>
      </c>
      <c r="D46" s="41" t="s">
        <v>125</v>
      </c>
      <c r="E46" s="42">
        <v>34689637</v>
      </c>
      <c r="F46" s="42">
        <v>1293304</v>
      </c>
      <c r="G46" s="42">
        <v>1406487</v>
      </c>
      <c r="H46" s="42">
        <v>14413488</v>
      </c>
      <c r="I46" s="42">
        <v>22056115</v>
      </c>
      <c r="J46" s="42">
        <v>44887878</v>
      </c>
      <c r="K46" s="112">
        <v>28877875.559999999</v>
      </c>
      <c r="L46" s="119">
        <f t="shared" si="1"/>
        <v>147624784.56</v>
      </c>
      <c r="M46" s="56">
        <v>0</v>
      </c>
      <c r="N46" s="42">
        <v>0</v>
      </c>
      <c r="O46" s="43">
        <f t="shared" si="0"/>
        <v>295249569.12</v>
      </c>
      <c r="Q46" s="2"/>
      <c r="R46" s="2"/>
    </row>
    <row r="47" spans="1:18" s="71" customFormat="1" outlineLevel="2" x14ac:dyDescent="0.25">
      <c r="A47" s="2"/>
      <c r="B47" s="40" t="s">
        <v>22</v>
      </c>
      <c r="C47" s="95">
        <v>837000084</v>
      </c>
      <c r="D47" s="41" t="s">
        <v>126</v>
      </c>
      <c r="E47" s="42">
        <v>0</v>
      </c>
      <c r="F47" s="42">
        <v>0</v>
      </c>
      <c r="G47" s="42">
        <v>43300</v>
      </c>
      <c r="H47" s="42">
        <v>0</v>
      </c>
      <c r="I47" s="42">
        <v>69112</v>
      </c>
      <c r="J47" s="42">
        <v>157382</v>
      </c>
      <c r="K47" s="112">
        <v>883581</v>
      </c>
      <c r="L47" s="119">
        <f t="shared" si="1"/>
        <v>1153375</v>
      </c>
      <c r="M47" s="56">
        <v>0</v>
      </c>
      <c r="N47" s="42">
        <v>0</v>
      </c>
      <c r="O47" s="43">
        <f t="shared" si="0"/>
        <v>2306750</v>
      </c>
      <c r="Q47" s="2"/>
      <c r="R47" s="2"/>
    </row>
    <row r="48" spans="1:18" s="71" customFormat="1" outlineLevel="2" x14ac:dyDescent="0.25">
      <c r="A48" s="2"/>
      <c r="B48" s="40" t="s">
        <v>22</v>
      </c>
      <c r="C48" s="95">
        <v>839000495</v>
      </c>
      <c r="D48" s="41" t="s">
        <v>127</v>
      </c>
      <c r="E48" s="42">
        <v>107583</v>
      </c>
      <c r="F48" s="42">
        <v>0</v>
      </c>
      <c r="G48" s="42">
        <v>0</v>
      </c>
      <c r="H48" s="42">
        <v>85400</v>
      </c>
      <c r="I48" s="42">
        <v>206505</v>
      </c>
      <c r="J48" s="42">
        <v>0</v>
      </c>
      <c r="K48" s="112">
        <v>0</v>
      </c>
      <c r="L48" s="119">
        <f t="shared" si="1"/>
        <v>399488</v>
      </c>
      <c r="M48" s="56">
        <v>0</v>
      </c>
      <c r="N48" s="42">
        <v>0</v>
      </c>
      <c r="O48" s="43">
        <f t="shared" si="0"/>
        <v>798976</v>
      </c>
      <c r="Q48" s="2"/>
      <c r="R48" s="2"/>
    </row>
    <row r="49" spans="1:18" s="71" customFormat="1" outlineLevel="2" x14ac:dyDescent="0.25">
      <c r="A49" s="2"/>
      <c r="B49" s="40" t="s">
        <v>22</v>
      </c>
      <c r="C49" s="95">
        <v>860066942</v>
      </c>
      <c r="D49" s="41" t="s">
        <v>128</v>
      </c>
      <c r="E49" s="42">
        <v>339460225</v>
      </c>
      <c r="F49" s="42">
        <v>555775497</v>
      </c>
      <c r="G49" s="42">
        <v>105312871</v>
      </c>
      <c r="H49" s="42">
        <v>240270691</v>
      </c>
      <c r="I49" s="42">
        <v>110938420</v>
      </c>
      <c r="J49" s="42">
        <v>136835773.19999999</v>
      </c>
      <c r="K49" s="112">
        <v>695258521.88999999</v>
      </c>
      <c r="L49" s="119">
        <f t="shared" si="1"/>
        <v>2183851999.0900002</v>
      </c>
      <c r="M49" s="56">
        <v>-1398690</v>
      </c>
      <c r="N49" s="42">
        <v>0</v>
      </c>
      <c r="O49" s="43">
        <f t="shared" si="0"/>
        <v>4366305308.1800003</v>
      </c>
      <c r="Q49" s="2"/>
      <c r="R49" s="2"/>
    </row>
    <row r="50" spans="1:18" s="71" customFormat="1" outlineLevel="2" x14ac:dyDescent="0.25">
      <c r="A50" s="2"/>
      <c r="B50" s="40" t="s">
        <v>22</v>
      </c>
      <c r="C50" s="95">
        <v>890102044</v>
      </c>
      <c r="D50" s="41" t="s">
        <v>129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2765285</v>
      </c>
      <c r="K50" s="112">
        <v>0</v>
      </c>
      <c r="L50" s="119">
        <f t="shared" si="1"/>
        <v>2765285</v>
      </c>
      <c r="M50" s="56">
        <v>0</v>
      </c>
      <c r="N50" s="42">
        <v>0</v>
      </c>
      <c r="O50" s="43">
        <f t="shared" si="0"/>
        <v>5530570</v>
      </c>
      <c r="Q50" s="2"/>
      <c r="R50" s="2"/>
    </row>
    <row r="51" spans="1:18" s="71" customFormat="1" outlineLevel="2" x14ac:dyDescent="0.25">
      <c r="A51" s="2"/>
      <c r="B51" s="40" t="s">
        <v>22</v>
      </c>
      <c r="C51" s="95">
        <v>890303093</v>
      </c>
      <c r="D51" s="41" t="s">
        <v>130</v>
      </c>
      <c r="E51" s="42">
        <v>0</v>
      </c>
      <c r="F51" s="42">
        <v>0</v>
      </c>
      <c r="G51" s="42">
        <v>0</v>
      </c>
      <c r="H51" s="42">
        <v>252059</v>
      </c>
      <c r="I51" s="42">
        <v>12786596</v>
      </c>
      <c r="J51" s="42">
        <v>7086617</v>
      </c>
      <c r="K51" s="112">
        <v>0</v>
      </c>
      <c r="L51" s="119">
        <f t="shared" si="1"/>
        <v>20125272</v>
      </c>
      <c r="M51" s="56">
        <v>0</v>
      </c>
      <c r="N51" s="42">
        <v>0</v>
      </c>
      <c r="O51" s="43">
        <f t="shared" si="0"/>
        <v>40250544</v>
      </c>
      <c r="Q51" s="2"/>
      <c r="R51" s="2"/>
    </row>
    <row r="52" spans="1:18" s="71" customFormat="1" outlineLevel="2" x14ac:dyDescent="0.25">
      <c r="A52" s="2"/>
      <c r="B52" s="40" t="s">
        <v>22</v>
      </c>
      <c r="C52" s="95">
        <v>891600091</v>
      </c>
      <c r="D52" s="41" t="s">
        <v>131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1089015</v>
      </c>
      <c r="K52" s="112">
        <v>0</v>
      </c>
      <c r="L52" s="119">
        <f t="shared" si="1"/>
        <v>1089015</v>
      </c>
      <c r="M52" s="56">
        <v>0</v>
      </c>
      <c r="N52" s="42">
        <v>0</v>
      </c>
      <c r="O52" s="43">
        <f t="shared" si="0"/>
        <v>2178030</v>
      </c>
      <c r="Q52" s="2"/>
      <c r="R52" s="2"/>
    </row>
    <row r="53" spans="1:18" s="71" customFormat="1" outlineLevel="2" x14ac:dyDescent="0.25">
      <c r="A53" s="2"/>
      <c r="B53" s="40" t="s">
        <v>22</v>
      </c>
      <c r="C53" s="95">
        <v>891856000</v>
      </c>
      <c r="D53" s="41" t="s">
        <v>132</v>
      </c>
      <c r="E53" s="42">
        <v>0</v>
      </c>
      <c r="F53" s="42">
        <v>0</v>
      </c>
      <c r="G53" s="42">
        <v>0</v>
      </c>
      <c r="H53" s="42">
        <v>7067669</v>
      </c>
      <c r="I53" s="42">
        <v>873479</v>
      </c>
      <c r="J53" s="42">
        <v>193760396</v>
      </c>
      <c r="K53" s="112">
        <v>0.72</v>
      </c>
      <c r="L53" s="119">
        <f t="shared" si="1"/>
        <v>201701544.72</v>
      </c>
      <c r="M53" s="56">
        <v>0</v>
      </c>
      <c r="N53" s="42">
        <v>0</v>
      </c>
      <c r="O53" s="43">
        <f t="shared" si="0"/>
        <v>403403089.44</v>
      </c>
      <c r="Q53" s="2"/>
      <c r="R53" s="2"/>
    </row>
    <row r="54" spans="1:18" s="71" customFormat="1" outlineLevel="2" x14ac:dyDescent="0.25">
      <c r="A54" s="2"/>
      <c r="B54" s="40" t="s">
        <v>22</v>
      </c>
      <c r="C54" s="95">
        <v>900156264</v>
      </c>
      <c r="D54" s="41" t="s">
        <v>133</v>
      </c>
      <c r="E54" s="42">
        <v>435914574</v>
      </c>
      <c r="F54" s="42">
        <v>494975051</v>
      </c>
      <c r="G54" s="42">
        <v>692620547</v>
      </c>
      <c r="H54" s="42">
        <v>1869161237</v>
      </c>
      <c r="I54" s="42">
        <v>4051444531</v>
      </c>
      <c r="J54" s="42">
        <v>1436955690.5999999</v>
      </c>
      <c r="K54" s="112">
        <v>1008573648.3199999</v>
      </c>
      <c r="L54" s="119">
        <f t="shared" si="1"/>
        <v>9989645278.9200001</v>
      </c>
      <c r="M54" s="56">
        <v>-4885513577</v>
      </c>
      <c r="N54" s="42">
        <v>0</v>
      </c>
      <c r="O54" s="43">
        <f t="shared" si="0"/>
        <v>15093776980.84</v>
      </c>
      <c r="Q54" s="2"/>
      <c r="R54" s="2"/>
    </row>
    <row r="55" spans="1:18" s="71" customFormat="1" outlineLevel="2" x14ac:dyDescent="0.25">
      <c r="A55" s="2"/>
      <c r="B55" s="40" t="s">
        <v>22</v>
      </c>
      <c r="C55" s="95">
        <v>900226715</v>
      </c>
      <c r="D55" s="41" t="s">
        <v>114</v>
      </c>
      <c r="E55" s="42">
        <v>0</v>
      </c>
      <c r="F55" s="42">
        <v>27715208</v>
      </c>
      <c r="G55" s="42">
        <v>5614499</v>
      </c>
      <c r="H55" s="42">
        <v>107323321</v>
      </c>
      <c r="I55" s="42">
        <v>141731110</v>
      </c>
      <c r="J55" s="42">
        <v>153854775</v>
      </c>
      <c r="K55" s="112">
        <v>41840055</v>
      </c>
      <c r="L55" s="119">
        <f t="shared" si="1"/>
        <v>478078968</v>
      </c>
      <c r="M55" s="56">
        <v>-3373836</v>
      </c>
      <c r="N55" s="42">
        <v>0</v>
      </c>
      <c r="O55" s="43">
        <f t="shared" si="0"/>
        <v>952784100</v>
      </c>
      <c r="Q55" s="2"/>
      <c r="R55" s="2"/>
    </row>
    <row r="56" spans="1:18" s="71" customFormat="1" outlineLevel="2" x14ac:dyDescent="0.25">
      <c r="A56" s="2"/>
      <c r="B56" s="40" t="s">
        <v>22</v>
      </c>
      <c r="C56" s="95">
        <v>900298372</v>
      </c>
      <c r="D56" s="41" t="s">
        <v>134</v>
      </c>
      <c r="E56" s="42">
        <v>32135222</v>
      </c>
      <c r="F56" s="42">
        <v>86536142</v>
      </c>
      <c r="G56" s="42">
        <v>259181132</v>
      </c>
      <c r="H56" s="42">
        <v>123400007</v>
      </c>
      <c r="I56" s="42">
        <v>253830337</v>
      </c>
      <c r="J56" s="42">
        <v>93933755</v>
      </c>
      <c r="K56" s="112">
        <v>840490376.66999996</v>
      </c>
      <c r="L56" s="119">
        <f t="shared" si="1"/>
        <v>1689506971.6700001</v>
      </c>
      <c r="M56" s="56">
        <v>-695987579</v>
      </c>
      <c r="N56" s="42">
        <v>0</v>
      </c>
      <c r="O56" s="43">
        <f t="shared" si="0"/>
        <v>2683026364.3400002</v>
      </c>
      <c r="Q56" s="2"/>
      <c r="R56" s="2"/>
    </row>
    <row r="57" spans="1:18" s="71" customFormat="1" outlineLevel="2" x14ac:dyDescent="0.25">
      <c r="A57" s="2"/>
      <c r="B57" s="40" t="s">
        <v>22</v>
      </c>
      <c r="C57" s="95">
        <v>900604350</v>
      </c>
      <c r="D57" s="41" t="s">
        <v>135</v>
      </c>
      <c r="E57" s="42">
        <v>0</v>
      </c>
      <c r="F57" s="42">
        <v>7431350</v>
      </c>
      <c r="G57" s="42">
        <v>0</v>
      </c>
      <c r="H57" s="42">
        <v>51300</v>
      </c>
      <c r="I57" s="42">
        <v>1563633</v>
      </c>
      <c r="J57" s="42">
        <v>7281485</v>
      </c>
      <c r="K57" s="112">
        <v>180200</v>
      </c>
      <c r="L57" s="119">
        <f t="shared" si="1"/>
        <v>16507968</v>
      </c>
      <c r="M57" s="56">
        <v>0</v>
      </c>
      <c r="N57" s="42">
        <v>0</v>
      </c>
      <c r="O57" s="43">
        <f t="shared" si="0"/>
        <v>33015936</v>
      </c>
      <c r="Q57" s="2"/>
      <c r="R57" s="2"/>
    </row>
    <row r="58" spans="1:18" s="71" customFormat="1" outlineLevel="2" x14ac:dyDescent="0.25">
      <c r="A58" s="2"/>
      <c r="B58" s="40" t="s">
        <v>22</v>
      </c>
      <c r="C58" s="95">
        <v>900935126</v>
      </c>
      <c r="D58" s="41" t="s">
        <v>136</v>
      </c>
      <c r="E58" s="42">
        <v>292100</v>
      </c>
      <c r="F58" s="42">
        <v>698002</v>
      </c>
      <c r="G58" s="42">
        <v>309400</v>
      </c>
      <c r="H58" s="42">
        <v>1836518</v>
      </c>
      <c r="I58" s="42">
        <v>19731803</v>
      </c>
      <c r="J58" s="42">
        <v>28544999.75</v>
      </c>
      <c r="K58" s="112">
        <v>1029785</v>
      </c>
      <c r="L58" s="119">
        <f t="shared" si="1"/>
        <v>52442607.75</v>
      </c>
      <c r="M58" s="56">
        <v>-48628</v>
      </c>
      <c r="N58" s="42">
        <v>0</v>
      </c>
      <c r="O58" s="43">
        <f t="shared" si="0"/>
        <v>104836587.5</v>
      </c>
      <c r="Q58" s="2"/>
      <c r="R58" s="2"/>
    </row>
    <row r="59" spans="1:18" s="71" customFormat="1" outlineLevel="2" x14ac:dyDescent="0.25">
      <c r="A59" s="2"/>
      <c r="B59" s="40" t="s">
        <v>22</v>
      </c>
      <c r="C59" s="95">
        <v>901021565</v>
      </c>
      <c r="D59" s="41" t="s">
        <v>137</v>
      </c>
      <c r="E59" s="42">
        <v>0</v>
      </c>
      <c r="F59" s="42">
        <v>0</v>
      </c>
      <c r="G59" s="42">
        <v>0</v>
      </c>
      <c r="H59" s="42">
        <v>0</v>
      </c>
      <c r="I59" s="42">
        <v>118954</v>
      </c>
      <c r="J59" s="42">
        <v>4211044</v>
      </c>
      <c r="K59" s="112">
        <v>0</v>
      </c>
      <c r="L59" s="119">
        <f t="shared" si="1"/>
        <v>4329998</v>
      </c>
      <c r="M59" s="56">
        <v>0</v>
      </c>
      <c r="N59" s="42">
        <v>0</v>
      </c>
      <c r="O59" s="43">
        <f t="shared" si="0"/>
        <v>8659996</v>
      </c>
      <c r="Q59" s="2"/>
      <c r="R59" s="2"/>
    </row>
    <row r="60" spans="1:18" s="71" customFormat="1" outlineLevel="2" x14ac:dyDescent="0.25">
      <c r="A60" s="2"/>
      <c r="B60" s="40" t="s">
        <v>22</v>
      </c>
      <c r="C60" s="95">
        <v>901543211</v>
      </c>
      <c r="D60" s="41" t="s">
        <v>138</v>
      </c>
      <c r="E60" s="42">
        <v>19934006</v>
      </c>
      <c r="F60" s="42">
        <v>5978297</v>
      </c>
      <c r="G60" s="42">
        <v>14379269</v>
      </c>
      <c r="H60" s="42">
        <v>11382639</v>
      </c>
      <c r="I60" s="42">
        <v>21169861</v>
      </c>
      <c r="J60" s="42">
        <v>15752712</v>
      </c>
      <c r="K60" s="112">
        <v>58243604</v>
      </c>
      <c r="L60" s="119">
        <f t="shared" si="1"/>
        <v>146840388</v>
      </c>
      <c r="M60" s="56">
        <v>0</v>
      </c>
      <c r="N60" s="42">
        <v>0</v>
      </c>
      <c r="O60" s="43">
        <f t="shared" si="0"/>
        <v>293680776</v>
      </c>
      <c r="Q60" s="2"/>
      <c r="R60" s="2"/>
    </row>
    <row r="61" spans="1:18" s="71" customFormat="1" outlineLevel="2" x14ac:dyDescent="0.25">
      <c r="A61" s="2"/>
      <c r="B61" s="40" t="s">
        <v>22</v>
      </c>
      <c r="C61" s="95">
        <v>901543761</v>
      </c>
      <c r="D61" s="41" t="s">
        <v>139</v>
      </c>
      <c r="E61" s="42">
        <v>1264109</v>
      </c>
      <c r="F61" s="42">
        <v>5932108</v>
      </c>
      <c r="G61" s="42">
        <v>0</v>
      </c>
      <c r="H61" s="42">
        <v>1039070</v>
      </c>
      <c r="I61" s="42">
        <v>84106</v>
      </c>
      <c r="J61" s="42">
        <v>1263753</v>
      </c>
      <c r="K61" s="112">
        <v>4980847</v>
      </c>
      <c r="L61" s="119">
        <f t="shared" si="1"/>
        <v>14563993</v>
      </c>
      <c r="M61" s="56">
        <v>0</v>
      </c>
      <c r="N61" s="42">
        <v>0</v>
      </c>
      <c r="O61" s="43">
        <f t="shared" si="0"/>
        <v>29127986</v>
      </c>
      <c r="Q61" s="2"/>
      <c r="R61" s="2"/>
    </row>
    <row r="62" spans="1:18" s="71" customFormat="1" outlineLevel="2" x14ac:dyDescent="0.25">
      <c r="A62" s="2"/>
      <c r="B62" s="40" t="s">
        <v>22</v>
      </c>
      <c r="C62" s="95">
        <v>1111205866</v>
      </c>
      <c r="D62" s="41" t="s">
        <v>318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112">
        <v>431374</v>
      </c>
      <c r="L62" s="119">
        <f t="shared" si="1"/>
        <v>431374</v>
      </c>
      <c r="M62" s="56">
        <v>0</v>
      </c>
      <c r="N62" s="42">
        <v>0</v>
      </c>
      <c r="O62" s="43">
        <f t="shared" si="0"/>
        <v>862748</v>
      </c>
      <c r="Q62" s="2"/>
      <c r="R62" s="2"/>
    </row>
    <row r="63" spans="1:18" s="71" customFormat="1" hidden="1" outlineLevel="2" x14ac:dyDescent="0.25">
      <c r="A63" s="2"/>
      <c r="B63" s="40" t="s">
        <v>23</v>
      </c>
      <c r="C63" s="95">
        <v>52798233</v>
      </c>
      <c r="D63" s="41" t="s">
        <v>140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112">
        <v>461920</v>
      </c>
      <c r="L63" s="119">
        <f t="shared" si="1"/>
        <v>461920</v>
      </c>
      <c r="M63" s="56">
        <v>0</v>
      </c>
      <c r="N63" s="42">
        <v>0</v>
      </c>
      <c r="O63" s="43">
        <f t="shared" si="0"/>
        <v>923840</v>
      </c>
      <c r="Q63" s="2"/>
      <c r="R63" s="2"/>
    </row>
    <row r="64" spans="1:18" s="71" customFormat="1" hidden="1" outlineLevel="2" x14ac:dyDescent="0.25">
      <c r="A64" s="2"/>
      <c r="B64" s="40" t="s">
        <v>23</v>
      </c>
      <c r="C64" s="95">
        <v>800225340</v>
      </c>
      <c r="D64" s="41" t="s">
        <v>59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28926776</v>
      </c>
      <c r="K64" s="112">
        <v>40068754</v>
      </c>
      <c r="L64" s="119">
        <f t="shared" si="1"/>
        <v>68995530</v>
      </c>
      <c r="M64" s="56">
        <v>0</v>
      </c>
      <c r="N64" s="42">
        <v>0</v>
      </c>
      <c r="O64" s="43">
        <f t="shared" si="0"/>
        <v>137991060</v>
      </c>
      <c r="Q64" s="2"/>
      <c r="R64" s="2"/>
    </row>
    <row r="65" spans="1:18" s="71" customFormat="1" hidden="1" outlineLevel="2" x14ac:dyDescent="0.25">
      <c r="A65" s="2"/>
      <c r="B65" s="40" t="s">
        <v>23</v>
      </c>
      <c r="C65" s="95">
        <v>800250596</v>
      </c>
      <c r="D65" s="41" t="s">
        <v>141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261921</v>
      </c>
      <c r="K65" s="112">
        <v>998250</v>
      </c>
      <c r="L65" s="119">
        <f t="shared" si="1"/>
        <v>1260171</v>
      </c>
      <c r="M65" s="56">
        <v>0</v>
      </c>
      <c r="N65" s="42">
        <v>0</v>
      </c>
      <c r="O65" s="43">
        <f t="shared" si="0"/>
        <v>2520342</v>
      </c>
      <c r="Q65" s="2"/>
      <c r="R65" s="2"/>
    </row>
    <row r="66" spans="1:18" s="71" customFormat="1" hidden="1" outlineLevel="2" x14ac:dyDescent="0.25">
      <c r="A66" s="2"/>
      <c r="B66" s="40" t="s">
        <v>23</v>
      </c>
      <c r="C66" s="95">
        <v>830007606</v>
      </c>
      <c r="D66" s="41" t="s">
        <v>77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112">
        <v>847091</v>
      </c>
      <c r="L66" s="119">
        <f t="shared" si="1"/>
        <v>847091</v>
      </c>
      <c r="M66" s="56">
        <v>0</v>
      </c>
      <c r="N66" s="42">
        <v>0</v>
      </c>
      <c r="O66" s="43">
        <f t="shared" si="0"/>
        <v>1694182</v>
      </c>
      <c r="Q66" s="2"/>
      <c r="R66" s="2"/>
    </row>
    <row r="67" spans="1:18" s="71" customFormat="1" hidden="1" outlineLevel="2" x14ac:dyDescent="0.25">
      <c r="A67" s="2"/>
      <c r="B67" s="40" t="s">
        <v>23</v>
      </c>
      <c r="C67" s="95">
        <v>830038196</v>
      </c>
      <c r="D67" s="41" t="s">
        <v>142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112">
        <v>281739</v>
      </c>
      <c r="L67" s="119">
        <f t="shared" si="1"/>
        <v>281739</v>
      </c>
      <c r="M67" s="56">
        <v>-281739</v>
      </c>
      <c r="N67" s="42">
        <v>0</v>
      </c>
      <c r="O67" s="43">
        <f t="shared" si="0"/>
        <v>281739</v>
      </c>
      <c r="Q67" s="2"/>
      <c r="R67" s="2"/>
    </row>
    <row r="68" spans="1:18" s="71" customFormat="1" hidden="1" outlineLevel="2" x14ac:dyDescent="0.25">
      <c r="A68" s="2"/>
      <c r="B68" s="40" t="s">
        <v>23</v>
      </c>
      <c r="C68" s="95">
        <v>860013720</v>
      </c>
      <c r="D68" s="41" t="s">
        <v>82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4152703</v>
      </c>
      <c r="K68" s="112">
        <v>29674639</v>
      </c>
      <c r="L68" s="119">
        <f t="shared" si="1"/>
        <v>33827342</v>
      </c>
      <c r="M68" s="56">
        <v>0</v>
      </c>
      <c r="N68" s="42">
        <v>0</v>
      </c>
      <c r="O68" s="43">
        <f t="shared" si="0"/>
        <v>67654684</v>
      </c>
      <c r="Q68" s="2"/>
      <c r="R68" s="2"/>
    </row>
    <row r="69" spans="1:18" s="71" customFormat="1" hidden="1" outlineLevel="2" x14ac:dyDescent="0.25">
      <c r="A69" s="2"/>
      <c r="B69" s="40" t="s">
        <v>23</v>
      </c>
      <c r="C69" s="95">
        <v>860056070</v>
      </c>
      <c r="D69" s="41" t="s">
        <v>79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112">
        <v>657906963</v>
      </c>
      <c r="L69" s="119">
        <f t="shared" si="1"/>
        <v>657906963</v>
      </c>
      <c r="M69" s="56">
        <v>0</v>
      </c>
      <c r="N69" s="42">
        <v>0</v>
      </c>
      <c r="O69" s="43">
        <f t="shared" si="0"/>
        <v>1315813926</v>
      </c>
      <c r="Q69" s="2"/>
      <c r="R69" s="2"/>
    </row>
    <row r="70" spans="1:18" s="71" customFormat="1" hidden="1" outlineLevel="2" x14ac:dyDescent="0.25">
      <c r="A70" s="2"/>
      <c r="B70" s="40" t="s">
        <v>23</v>
      </c>
      <c r="C70" s="95">
        <v>860066789</v>
      </c>
      <c r="D70" s="41" t="s">
        <v>289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112">
        <v>99657635</v>
      </c>
      <c r="L70" s="119">
        <f t="shared" si="1"/>
        <v>99657635</v>
      </c>
      <c r="M70" s="56">
        <v>0</v>
      </c>
      <c r="N70" s="42">
        <v>0</v>
      </c>
      <c r="O70" s="43">
        <f t="shared" si="0"/>
        <v>199315270</v>
      </c>
      <c r="Q70" s="2"/>
      <c r="R70" s="2"/>
    </row>
    <row r="71" spans="1:18" s="71" customFormat="1" hidden="1" outlineLevel="2" x14ac:dyDescent="0.25">
      <c r="A71" s="2"/>
      <c r="B71" s="40" t="s">
        <v>23</v>
      </c>
      <c r="C71" s="95">
        <v>860075558</v>
      </c>
      <c r="D71" s="41" t="s">
        <v>143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112">
        <v>13048722</v>
      </c>
      <c r="L71" s="119">
        <f t="shared" si="1"/>
        <v>13048722</v>
      </c>
      <c r="M71" s="56">
        <v>0</v>
      </c>
      <c r="N71" s="42">
        <v>0</v>
      </c>
      <c r="O71" s="43">
        <f t="shared" ref="O71:O134" si="2">SUM(E71:N71)</f>
        <v>26097444</v>
      </c>
      <c r="Q71" s="2"/>
      <c r="R71" s="2"/>
    </row>
    <row r="72" spans="1:18" s="71" customFormat="1" hidden="1" outlineLevel="2" x14ac:dyDescent="0.25">
      <c r="A72" s="2"/>
      <c r="B72" s="40" t="s">
        <v>23</v>
      </c>
      <c r="C72" s="95">
        <v>860517302</v>
      </c>
      <c r="D72" s="41" t="s">
        <v>60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112">
        <v>18337959.059999999</v>
      </c>
      <c r="L72" s="119">
        <f t="shared" ref="L72:L135" si="3">SUM(E72:K72)</f>
        <v>18337959.059999999</v>
      </c>
      <c r="M72" s="56">
        <v>0</v>
      </c>
      <c r="N72" s="42">
        <v>0</v>
      </c>
      <c r="O72" s="43">
        <f t="shared" si="2"/>
        <v>36675918.119999997</v>
      </c>
      <c r="Q72" s="2"/>
      <c r="R72" s="2"/>
    </row>
    <row r="73" spans="1:18" s="71" customFormat="1" hidden="1" outlineLevel="2" x14ac:dyDescent="0.25">
      <c r="A73" s="2"/>
      <c r="B73" s="40" t="s">
        <v>23</v>
      </c>
      <c r="C73" s="95">
        <v>860517647</v>
      </c>
      <c r="D73" s="41" t="s">
        <v>24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112">
        <v>16107149</v>
      </c>
      <c r="L73" s="119">
        <f t="shared" si="3"/>
        <v>16107149</v>
      </c>
      <c r="M73" s="56">
        <v>0</v>
      </c>
      <c r="N73" s="42">
        <v>0</v>
      </c>
      <c r="O73" s="43">
        <f t="shared" si="2"/>
        <v>32214298</v>
      </c>
      <c r="Q73" s="2"/>
      <c r="R73" s="2"/>
    </row>
    <row r="74" spans="1:18" s="71" customFormat="1" hidden="1" outlineLevel="2" x14ac:dyDescent="0.25">
      <c r="A74" s="2"/>
      <c r="B74" s="40" t="s">
        <v>23</v>
      </c>
      <c r="C74" s="95">
        <v>860535328</v>
      </c>
      <c r="D74" s="41" t="s">
        <v>144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112">
        <v>877778</v>
      </c>
      <c r="L74" s="119">
        <f t="shared" si="3"/>
        <v>877778</v>
      </c>
      <c r="M74" s="56">
        <v>0</v>
      </c>
      <c r="N74" s="42">
        <v>0</v>
      </c>
      <c r="O74" s="43">
        <f t="shared" si="2"/>
        <v>1755556</v>
      </c>
      <c r="Q74" s="2"/>
      <c r="R74" s="2"/>
    </row>
    <row r="75" spans="1:18" s="71" customFormat="1" hidden="1" outlineLevel="2" x14ac:dyDescent="0.25">
      <c r="A75" s="2"/>
      <c r="B75" s="40" t="s">
        <v>23</v>
      </c>
      <c r="C75" s="95">
        <v>890480123</v>
      </c>
      <c r="D75" s="41" t="s">
        <v>145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3420365</v>
      </c>
      <c r="K75" s="112">
        <v>0</v>
      </c>
      <c r="L75" s="119">
        <f t="shared" si="3"/>
        <v>3420365</v>
      </c>
      <c r="M75" s="56">
        <v>0</v>
      </c>
      <c r="N75" s="42">
        <v>0</v>
      </c>
      <c r="O75" s="43">
        <f t="shared" si="2"/>
        <v>6840730</v>
      </c>
      <c r="Q75" s="2"/>
      <c r="R75" s="2"/>
    </row>
    <row r="76" spans="1:18" s="71" customFormat="1" hidden="1" outlineLevel="2" x14ac:dyDescent="0.25">
      <c r="A76" s="2"/>
      <c r="B76" s="40" t="s">
        <v>23</v>
      </c>
      <c r="C76" s="95">
        <v>891000692</v>
      </c>
      <c r="D76" s="41" t="s">
        <v>89</v>
      </c>
      <c r="E76" s="42">
        <v>0</v>
      </c>
      <c r="F76" s="42">
        <v>0</v>
      </c>
      <c r="G76" s="42">
        <v>0</v>
      </c>
      <c r="H76" s="42">
        <v>4167221</v>
      </c>
      <c r="I76" s="42">
        <v>0</v>
      </c>
      <c r="J76" s="42">
        <v>0</v>
      </c>
      <c r="K76" s="112">
        <v>0</v>
      </c>
      <c r="L76" s="119">
        <f t="shared" si="3"/>
        <v>4167221</v>
      </c>
      <c r="M76" s="56">
        <v>0</v>
      </c>
      <c r="N76" s="42">
        <v>0</v>
      </c>
      <c r="O76" s="43">
        <f t="shared" si="2"/>
        <v>8334442</v>
      </c>
      <c r="Q76" s="2"/>
      <c r="R76" s="2"/>
    </row>
    <row r="77" spans="1:18" s="71" customFormat="1" hidden="1" outlineLevel="2" x14ac:dyDescent="0.25">
      <c r="A77" s="2"/>
      <c r="B77" s="40" t="s">
        <v>35</v>
      </c>
      <c r="C77" s="95">
        <v>800246953</v>
      </c>
      <c r="D77" s="41" t="s">
        <v>38</v>
      </c>
      <c r="E77" s="42">
        <v>158245242</v>
      </c>
      <c r="F77" s="42">
        <v>281324875</v>
      </c>
      <c r="G77" s="42">
        <v>0</v>
      </c>
      <c r="H77" s="42">
        <v>0</v>
      </c>
      <c r="I77" s="42">
        <v>0</v>
      </c>
      <c r="J77" s="42">
        <v>0</v>
      </c>
      <c r="K77" s="112">
        <v>991535143</v>
      </c>
      <c r="L77" s="119">
        <f t="shared" si="3"/>
        <v>1431105260</v>
      </c>
      <c r="M77" s="56">
        <v>0</v>
      </c>
      <c r="N77" s="42">
        <v>0</v>
      </c>
      <c r="O77" s="43">
        <f t="shared" si="2"/>
        <v>2862210520</v>
      </c>
      <c r="Q77" s="2"/>
      <c r="R77" s="2"/>
    </row>
    <row r="78" spans="1:18" s="71" customFormat="1" hidden="1" outlineLevel="2" x14ac:dyDescent="0.25">
      <c r="A78" s="2"/>
      <c r="B78" s="40" t="s">
        <v>35</v>
      </c>
      <c r="C78" s="95">
        <v>899999061</v>
      </c>
      <c r="D78" s="41" t="s">
        <v>146</v>
      </c>
      <c r="E78" s="42">
        <v>0</v>
      </c>
      <c r="F78" s="42">
        <v>0</v>
      </c>
      <c r="G78" s="42">
        <v>0</v>
      </c>
      <c r="H78" s="42">
        <v>485804156</v>
      </c>
      <c r="I78" s="42">
        <v>630000</v>
      </c>
      <c r="J78" s="42">
        <v>15573397</v>
      </c>
      <c r="K78" s="112">
        <v>1414017709</v>
      </c>
      <c r="L78" s="119">
        <f t="shared" si="3"/>
        <v>1916025262</v>
      </c>
      <c r="M78" s="56">
        <v>-77284579</v>
      </c>
      <c r="N78" s="42">
        <v>0</v>
      </c>
      <c r="O78" s="43">
        <f t="shared" si="2"/>
        <v>3754765945</v>
      </c>
      <c r="Q78" s="2"/>
      <c r="R78" s="2"/>
    </row>
    <row r="79" spans="1:18" s="71" customFormat="1" hidden="1" outlineLevel="2" x14ac:dyDescent="0.25">
      <c r="A79" s="2" t="s">
        <v>520</v>
      </c>
      <c r="B79" s="40" t="s">
        <v>83</v>
      </c>
      <c r="C79" s="95">
        <v>800017030</v>
      </c>
      <c r="D79" s="41" t="s">
        <v>147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320215956</v>
      </c>
      <c r="K79" s="112">
        <v>0</v>
      </c>
      <c r="L79" s="119">
        <f t="shared" si="3"/>
        <v>320215956</v>
      </c>
      <c r="M79" s="56">
        <v>-4289594.58</v>
      </c>
      <c r="N79" s="42">
        <v>0</v>
      </c>
      <c r="O79" s="43">
        <f t="shared" si="2"/>
        <v>636142317.41999996</v>
      </c>
      <c r="Q79" s="2"/>
      <c r="R79" s="2"/>
    </row>
    <row r="80" spans="1:18" s="71" customFormat="1" hidden="1" outlineLevel="2" x14ac:dyDescent="0.25">
      <c r="A80" s="2"/>
      <c r="B80" s="40" t="s">
        <v>83</v>
      </c>
      <c r="C80" s="95">
        <v>800091594</v>
      </c>
      <c r="D80" s="41" t="s">
        <v>148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6791939</v>
      </c>
      <c r="K80" s="112">
        <v>0</v>
      </c>
      <c r="L80" s="119">
        <f t="shared" si="3"/>
        <v>6791939</v>
      </c>
      <c r="M80" s="56">
        <v>0</v>
      </c>
      <c r="N80" s="42">
        <v>0</v>
      </c>
      <c r="O80" s="43">
        <f t="shared" si="2"/>
        <v>13583878</v>
      </c>
      <c r="Q80" s="2"/>
      <c r="R80" s="2"/>
    </row>
    <row r="81" spans="1:18" s="71" customFormat="1" hidden="1" outlineLevel="2" x14ac:dyDescent="0.25">
      <c r="A81" s="2"/>
      <c r="B81" s="40" t="s">
        <v>83</v>
      </c>
      <c r="C81" s="95">
        <v>800094067</v>
      </c>
      <c r="D81" s="41" t="s">
        <v>149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1984621</v>
      </c>
      <c r="K81" s="112">
        <v>0</v>
      </c>
      <c r="L81" s="119">
        <f t="shared" si="3"/>
        <v>1984621</v>
      </c>
      <c r="M81" s="56">
        <v>0</v>
      </c>
      <c r="N81" s="42">
        <v>0</v>
      </c>
      <c r="O81" s="43">
        <f t="shared" si="2"/>
        <v>3969242</v>
      </c>
      <c r="Q81" s="2"/>
      <c r="R81" s="2"/>
    </row>
    <row r="82" spans="1:18" s="71" customFormat="1" hidden="1" outlineLevel="2" x14ac:dyDescent="0.25">
      <c r="A82" s="2"/>
      <c r="B82" s="40" t="s">
        <v>83</v>
      </c>
      <c r="C82" s="95">
        <v>800094164</v>
      </c>
      <c r="D82" s="41" t="s">
        <v>150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9794690</v>
      </c>
      <c r="K82" s="112">
        <v>0</v>
      </c>
      <c r="L82" s="119">
        <f t="shared" si="3"/>
        <v>9794690</v>
      </c>
      <c r="M82" s="56">
        <v>0</v>
      </c>
      <c r="N82" s="42">
        <v>0</v>
      </c>
      <c r="O82" s="43">
        <f t="shared" si="2"/>
        <v>19589380</v>
      </c>
      <c r="Q82" s="2"/>
      <c r="R82" s="2"/>
    </row>
    <row r="83" spans="1:18" s="71" customFormat="1" hidden="1" outlineLevel="2" x14ac:dyDescent="0.25">
      <c r="A83" s="2"/>
      <c r="B83" s="40" t="s">
        <v>83</v>
      </c>
      <c r="C83" s="95">
        <v>892099324</v>
      </c>
      <c r="D83" s="41" t="s">
        <v>319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112">
        <v>82100</v>
      </c>
      <c r="L83" s="119">
        <f t="shared" si="3"/>
        <v>82100</v>
      </c>
      <c r="M83" s="56">
        <v>0</v>
      </c>
      <c r="N83" s="42">
        <v>0</v>
      </c>
      <c r="O83" s="43">
        <f t="shared" si="2"/>
        <v>164200</v>
      </c>
      <c r="Q83" s="2"/>
      <c r="R83" s="2"/>
    </row>
    <row r="84" spans="1:18" s="71" customFormat="1" hidden="1" outlineLevel="2" x14ac:dyDescent="0.25">
      <c r="A84" s="2"/>
      <c r="B84" s="40" t="s">
        <v>83</v>
      </c>
      <c r="C84" s="95">
        <v>800098911</v>
      </c>
      <c r="D84" s="41" t="s">
        <v>151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225768</v>
      </c>
      <c r="K84" s="112">
        <v>0</v>
      </c>
      <c r="L84" s="119">
        <f t="shared" si="3"/>
        <v>225768</v>
      </c>
      <c r="M84" s="56">
        <v>0</v>
      </c>
      <c r="N84" s="42">
        <v>0</v>
      </c>
      <c r="O84" s="43">
        <f t="shared" si="2"/>
        <v>451536</v>
      </c>
      <c r="Q84" s="2"/>
      <c r="R84" s="2"/>
    </row>
    <row r="85" spans="1:18" s="71" customFormat="1" hidden="1" outlineLevel="2" x14ac:dyDescent="0.25">
      <c r="A85" s="2"/>
      <c r="B85" s="40" t="s">
        <v>83</v>
      </c>
      <c r="C85" s="95">
        <v>800102504</v>
      </c>
      <c r="D85" s="41" t="s">
        <v>152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32893908</v>
      </c>
      <c r="K85" s="112">
        <v>0</v>
      </c>
      <c r="L85" s="119">
        <f t="shared" si="3"/>
        <v>32893908</v>
      </c>
      <c r="M85" s="56">
        <v>0</v>
      </c>
      <c r="N85" s="42">
        <v>0</v>
      </c>
      <c r="O85" s="43">
        <f t="shared" si="2"/>
        <v>65787816</v>
      </c>
      <c r="Q85" s="2"/>
      <c r="R85" s="2"/>
    </row>
    <row r="86" spans="1:18" s="71" customFormat="1" hidden="1" outlineLevel="2" x14ac:dyDescent="0.25">
      <c r="A86" s="2"/>
      <c r="B86" s="40" t="s">
        <v>83</v>
      </c>
      <c r="C86" s="95">
        <v>800103913</v>
      </c>
      <c r="D86" s="41" t="s">
        <v>153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74648120.560000002</v>
      </c>
      <c r="K86" s="112">
        <v>0</v>
      </c>
      <c r="L86" s="119">
        <f t="shared" si="3"/>
        <v>74648120.560000002</v>
      </c>
      <c r="M86" s="56">
        <v>0</v>
      </c>
      <c r="N86" s="42">
        <v>0</v>
      </c>
      <c r="O86" s="43">
        <f t="shared" si="2"/>
        <v>149296241.12</v>
      </c>
      <c r="Q86" s="2"/>
      <c r="R86" s="2"/>
    </row>
    <row r="87" spans="1:18" s="71" customFormat="1" hidden="1" outlineLevel="2" x14ac:dyDescent="0.25">
      <c r="A87" s="2"/>
      <c r="B87" s="40" t="s">
        <v>83</v>
      </c>
      <c r="C87" s="95">
        <v>800103920</v>
      </c>
      <c r="D87" s="41" t="s">
        <v>154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134723314</v>
      </c>
      <c r="K87" s="112">
        <v>0</v>
      </c>
      <c r="L87" s="119">
        <f t="shared" si="3"/>
        <v>134723314</v>
      </c>
      <c r="M87" s="56">
        <v>0</v>
      </c>
      <c r="N87" s="42">
        <v>0</v>
      </c>
      <c r="O87" s="43">
        <f t="shared" si="2"/>
        <v>269446628</v>
      </c>
      <c r="Q87" s="2"/>
      <c r="R87" s="2"/>
    </row>
    <row r="88" spans="1:18" s="71" customFormat="1" hidden="1" outlineLevel="2" x14ac:dyDescent="0.25">
      <c r="A88" s="2"/>
      <c r="B88" s="40" t="s">
        <v>83</v>
      </c>
      <c r="C88" s="95">
        <v>800103923</v>
      </c>
      <c r="D88" s="41" t="s">
        <v>155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9713409</v>
      </c>
      <c r="K88" s="112">
        <v>0</v>
      </c>
      <c r="L88" s="119">
        <f t="shared" si="3"/>
        <v>9713409</v>
      </c>
      <c r="M88" s="56">
        <v>0</v>
      </c>
      <c r="N88" s="42">
        <v>0</v>
      </c>
      <c r="O88" s="43">
        <f t="shared" si="2"/>
        <v>19426818</v>
      </c>
      <c r="Q88" s="2"/>
      <c r="R88" s="2"/>
    </row>
    <row r="89" spans="1:18" s="71" customFormat="1" hidden="1" outlineLevel="2" x14ac:dyDescent="0.25">
      <c r="A89" s="2"/>
      <c r="B89" s="40" t="s">
        <v>83</v>
      </c>
      <c r="C89" s="95">
        <v>800103927</v>
      </c>
      <c r="D89" s="41" t="s">
        <v>156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20121203</v>
      </c>
      <c r="K89" s="112">
        <v>0</v>
      </c>
      <c r="L89" s="119">
        <f t="shared" si="3"/>
        <v>20121203</v>
      </c>
      <c r="M89" s="56">
        <v>0</v>
      </c>
      <c r="N89" s="42">
        <v>0</v>
      </c>
      <c r="O89" s="43">
        <f t="shared" si="2"/>
        <v>40242406</v>
      </c>
      <c r="Q89" s="2"/>
      <c r="R89" s="2"/>
    </row>
    <row r="90" spans="1:18" s="71" customFormat="1" hidden="1" outlineLevel="2" x14ac:dyDescent="0.25">
      <c r="A90" s="2"/>
      <c r="B90" s="40" t="s">
        <v>83</v>
      </c>
      <c r="C90" s="95">
        <v>800103935</v>
      </c>
      <c r="D90" s="41" t="s">
        <v>157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228620121.21000001</v>
      </c>
      <c r="K90" s="112">
        <v>0</v>
      </c>
      <c r="L90" s="119">
        <f t="shared" si="3"/>
        <v>228620121.21000001</v>
      </c>
      <c r="M90" s="56">
        <v>0</v>
      </c>
      <c r="N90" s="42">
        <v>0</v>
      </c>
      <c r="O90" s="43">
        <f t="shared" si="2"/>
        <v>457240242.42000002</v>
      </c>
      <c r="Q90" s="2"/>
      <c r="R90" s="2"/>
    </row>
    <row r="91" spans="1:18" s="71" customFormat="1" hidden="1" outlineLevel="2" x14ac:dyDescent="0.25">
      <c r="A91" s="2"/>
      <c r="B91" s="40" t="s">
        <v>83</v>
      </c>
      <c r="C91" s="95">
        <v>800113672</v>
      </c>
      <c r="D91" s="41" t="s">
        <v>158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30496</v>
      </c>
      <c r="K91" s="112">
        <v>0</v>
      </c>
      <c r="L91" s="119">
        <f t="shared" si="3"/>
        <v>30496</v>
      </c>
      <c r="M91" s="56">
        <v>0</v>
      </c>
      <c r="N91" s="42">
        <v>0</v>
      </c>
      <c r="O91" s="43">
        <f t="shared" si="2"/>
        <v>60992</v>
      </c>
      <c r="Q91" s="2"/>
      <c r="R91" s="2"/>
    </row>
    <row r="92" spans="1:18" s="71" customFormat="1" hidden="1" outlineLevel="2" x14ac:dyDescent="0.25">
      <c r="A92" s="2"/>
      <c r="B92" s="40" t="s">
        <v>83</v>
      </c>
      <c r="C92" s="95">
        <v>800114312</v>
      </c>
      <c r="D92" s="41" t="s">
        <v>159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18415225</v>
      </c>
      <c r="K92" s="112">
        <v>0</v>
      </c>
      <c r="L92" s="119">
        <f t="shared" si="3"/>
        <v>18415225</v>
      </c>
      <c r="M92" s="56">
        <v>0</v>
      </c>
      <c r="N92" s="42">
        <v>0</v>
      </c>
      <c r="O92" s="43">
        <f t="shared" si="2"/>
        <v>36830450</v>
      </c>
      <c r="Q92" s="2"/>
      <c r="R92" s="2"/>
    </row>
    <row r="93" spans="1:18" s="71" customFormat="1" hidden="1" outlineLevel="2" x14ac:dyDescent="0.25">
      <c r="A93" s="2"/>
      <c r="B93" s="40" t="s">
        <v>83</v>
      </c>
      <c r="C93" s="95">
        <v>800176413</v>
      </c>
      <c r="D93" s="41" t="s">
        <v>160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340317593.90999997</v>
      </c>
      <c r="K93" s="112">
        <v>0</v>
      </c>
      <c r="L93" s="119">
        <f t="shared" si="3"/>
        <v>340317593.90999997</v>
      </c>
      <c r="M93" s="56">
        <v>0</v>
      </c>
      <c r="N93" s="42">
        <v>0</v>
      </c>
      <c r="O93" s="43">
        <f t="shared" si="2"/>
        <v>680635187.81999993</v>
      </c>
      <c r="Q93" s="2"/>
      <c r="R93" s="2"/>
    </row>
    <row r="94" spans="1:18" s="71" customFormat="1" hidden="1" outlineLevel="2" x14ac:dyDescent="0.25">
      <c r="A94" s="2"/>
      <c r="B94" s="40" t="s">
        <v>83</v>
      </c>
      <c r="C94" s="95">
        <v>800180260</v>
      </c>
      <c r="D94" s="41" t="s">
        <v>161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8208615</v>
      </c>
      <c r="K94" s="112">
        <v>0</v>
      </c>
      <c r="L94" s="119">
        <f t="shared" si="3"/>
        <v>8208615</v>
      </c>
      <c r="M94" s="56">
        <v>0</v>
      </c>
      <c r="N94" s="42">
        <v>0</v>
      </c>
      <c r="O94" s="43">
        <f t="shared" si="2"/>
        <v>16417230</v>
      </c>
      <c r="Q94" s="2"/>
      <c r="R94" s="2"/>
    </row>
    <row r="95" spans="1:18" s="71" customFormat="1" hidden="1" outlineLevel="2" x14ac:dyDescent="0.25">
      <c r="A95" s="2"/>
      <c r="B95" s="40" t="s">
        <v>83</v>
      </c>
      <c r="C95" s="95">
        <v>800182159</v>
      </c>
      <c r="D95" s="41" t="s">
        <v>162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162412</v>
      </c>
      <c r="K95" s="112">
        <v>0</v>
      </c>
      <c r="L95" s="119">
        <f t="shared" si="3"/>
        <v>162412</v>
      </c>
      <c r="M95" s="56">
        <v>0</v>
      </c>
      <c r="N95" s="42">
        <v>0</v>
      </c>
      <c r="O95" s="43">
        <f t="shared" si="2"/>
        <v>324824</v>
      </c>
      <c r="Q95" s="2"/>
      <c r="R95" s="2"/>
    </row>
    <row r="96" spans="1:18" s="71" customFormat="1" hidden="1" outlineLevel="2" x14ac:dyDescent="0.25">
      <c r="A96" s="2"/>
      <c r="B96" s="40" t="s">
        <v>83</v>
      </c>
      <c r="C96" s="95">
        <v>800198972</v>
      </c>
      <c r="D96" s="41" t="s">
        <v>163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8955073</v>
      </c>
      <c r="K96" s="112">
        <v>0</v>
      </c>
      <c r="L96" s="119">
        <f t="shared" si="3"/>
        <v>8955073</v>
      </c>
      <c r="M96" s="56">
        <v>0</v>
      </c>
      <c r="N96" s="42">
        <v>0</v>
      </c>
      <c r="O96" s="43">
        <f t="shared" si="2"/>
        <v>17910146</v>
      </c>
      <c r="Q96" s="2"/>
      <c r="R96" s="2"/>
    </row>
    <row r="97" spans="1:18" s="71" customFormat="1" hidden="1" outlineLevel="2" x14ac:dyDescent="0.25">
      <c r="A97" s="2"/>
      <c r="B97" s="40" t="s">
        <v>83</v>
      </c>
      <c r="C97" s="95">
        <v>802003228</v>
      </c>
      <c r="D97" s="41" t="s">
        <v>164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22590553</v>
      </c>
      <c r="K97" s="112">
        <v>0</v>
      </c>
      <c r="L97" s="119">
        <f t="shared" si="3"/>
        <v>22590553</v>
      </c>
      <c r="M97" s="56">
        <v>0</v>
      </c>
      <c r="N97" s="42">
        <v>0</v>
      </c>
      <c r="O97" s="43">
        <f t="shared" si="2"/>
        <v>45181106</v>
      </c>
      <c r="Q97" s="2"/>
      <c r="R97" s="2"/>
    </row>
    <row r="98" spans="1:18" s="71" customFormat="1" hidden="1" outlineLevel="2" x14ac:dyDescent="0.25">
      <c r="A98" s="2"/>
      <c r="B98" s="40" t="s">
        <v>83</v>
      </c>
      <c r="C98" s="95">
        <v>832001966</v>
      </c>
      <c r="D98" s="41" t="s">
        <v>165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339493973</v>
      </c>
      <c r="K98" s="112">
        <v>0</v>
      </c>
      <c r="L98" s="119">
        <f t="shared" si="3"/>
        <v>339493973</v>
      </c>
      <c r="M98" s="56">
        <v>0</v>
      </c>
      <c r="N98" s="42">
        <v>0</v>
      </c>
      <c r="O98" s="43">
        <f t="shared" si="2"/>
        <v>678987946</v>
      </c>
      <c r="Q98" s="2"/>
      <c r="R98" s="2"/>
    </row>
    <row r="99" spans="1:18" s="71" customFormat="1" hidden="1" outlineLevel="2" x14ac:dyDescent="0.25">
      <c r="A99" s="2"/>
      <c r="B99" s="40" t="s">
        <v>83</v>
      </c>
      <c r="C99" s="95">
        <v>890001639</v>
      </c>
      <c r="D99" s="41" t="s">
        <v>166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v>39775261</v>
      </c>
      <c r="K99" s="112">
        <v>0</v>
      </c>
      <c r="L99" s="119">
        <f t="shared" si="3"/>
        <v>39775261</v>
      </c>
      <c r="M99" s="56">
        <v>0</v>
      </c>
      <c r="N99" s="42">
        <v>0</v>
      </c>
      <c r="O99" s="43">
        <f t="shared" si="2"/>
        <v>79550522</v>
      </c>
      <c r="Q99" s="2"/>
      <c r="R99" s="2"/>
    </row>
    <row r="100" spans="1:18" s="71" customFormat="1" hidden="1" outlineLevel="2" x14ac:dyDescent="0.25">
      <c r="A100" s="2"/>
      <c r="B100" s="40" t="s">
        <v>83</v>
      </c>
      <c r="C100" s="95">
        <v>890102006</v>
      </c>
      <c r="D100" s="41" t="s">
        <v>167</v>
      </c>
      <c r="E100" s="42">
        <v>0</v>
      </c>
      <c r="F100" s="42">
        <v>0</v>
      </c>
      <c r="G100" s="42">
        <v>0</v>
      </c>
      <c r="H100" s="42">
        <v>0</v>
      </c>
      <c r="I100" s="42">
        <v>0</v>
      </c>
      <c r="J100" s="42">
        <v>136498728</v>
      </c>
      <c r="K100" s="112">
        <v>0</v>
      </c>
      <c r="L100" s="119">
        <f t="shared" si="3"/>
        <v>136498728</v>
      </c>
      <c r="M100" s="56">
        <v>0</v>
      </c>
      <c r="N100" s="42">
        <v>0</v>
      </c>
      <c r="O100" s="43">
        <f t="shared" si="2"/>
        <v>272997456</v>
      </c>
      <c r="Q100" s="2"/>
      <c r="R100" s="2"/>
    </row>
    <row r="101" spans="1:18" s="71" customFormat="1" hidden="1" outlineLevel="2" x14ac:dyDescent="0.25">
      <c r="A101" s="2"/>
      <c r="B101" s="40" t="s">
        <v>83</v>
      </c>
      <c r="C101" s="95">
        <v>890102018</v>
      </c>
      <c r="D101" s="41" t="s">
        <v>168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593200</v>
      </c>
      <c r="K101" s="112">
        <v>0</v>
      </c>
      <c r="L101" s="119">
        <f t="shared" si="3"/>
        <v>593200</v>
      </c>
      <c r="M101" s="56">
        <v>0</v>
      </c>
      <c r="N101" s="42">
        <v>0</v>
      </c>
      <c r="O101" s="43">
        <f t="shared" si="2"/>
        <v>1186400</v>
      </c>
      <c r="Q101" s="2"/>
      <c r="R101" s="2"/>
    </row>
    <row r="102" spans="1:18" s="71" customFormat="1" hidden="1" outlineLevel="2" x14ac:dyDescent="0.25">
      <c r="A102" s="2"/>
      <c r="B102" s="40" t="s">
        <v>83</v>
      </c>
      <c r="C102" s="95">
        <v>890201235</v>
      </c>
      <c r="D102" s="41" t="s">
        <v>147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12915034</v>
      </c>
      <c r="K102" s="112">
        <v>0</v>
      </c>
      <c r="L102" s="119">
        <f t="shared" si="3"/>
        <v>12915034</v>
      </c>
      <c r="M102" s="56">
        <v>0</v>
      </c>
      <c r="N102" s="42">
        <v>0</v>
      </c>
      <c r="O102" s="43">
        <f t="shared" si="2"/>
        <v>25830068</v>
      </c>
      <c r="Q102" s="2"/>
      <c r="R102" s="2"/>
    </row>
    <row r="103" spans="1:18" s="71" customFormat="1" hidden="1" outlineLevel="2" x14ac:dyDescent="0.25">
      <c r="A103" s="2"/>
      <c r="B103" s="40" t="s">
        <v>83</v>
      </c>
      <c r="C103" s="95">
        <v>890399029</v>
      </c>
      <c r="D103" s="41" t="s">
        <v>169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39101569</v>
      </c>
      <c r="K103" s="112">
        <v>0</v>
      </c>
      <c r="L103" s="119">
        <f t="shared" si="3"/>
        <v>39101569</v>
      </c>
      <c r="M103" s="56">
        <v>0</v>
      </c>
      <c r="N103" s="42">
        <v>0</v>
      </c>
      <c r="O103" s="43">
        <f t="shared" si="2"/>
        <v>78203138</v>
      </c>
      <c r="Q103" s="2"/>
      <c r="R103" s="2"/>
    </row>
    <row r="104" spans="1:18" s="71" customFormat="1" hidden="1" outlineLevel="2" x14ac:dyDescent="0.25">
      <c r="A104" s="2"/>
      <c r="B104" s="40" t="s">
        <v>83</v>
      </c>
      <c r="C104" s="95">
        <v>890480126</v>
      </c>
      <c r="D104" s="41" t="s">
        <v>170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220649775</v>
      </c>
      <c r="K104" s="112">
        <v>0</v>
      </c>
      <c r="L104" s="119">
        <f t="shared" si="3"/>
        <v>220649775</v>
      </c>
      <c r="M104" s="56">
        <v>0</v>
      </c>
      <c r="N104" s="42">
        <v>0</v>
      </c>
      <c r="O104" s="43">
        <f t="shared" si="2"/>
        <v>441299550</v>
      </c>
      <c r="Q104" s="2"/>
      <c r="R104" s="2"/>
    </row>
    <row r="105" spans="1:18" s="71" customFormat="1" hidden="1" outlineLevel="2" x14ac:dyDescent="0.25">
      <c r="A105" s="2"/>
      <c r="B105" s="40" t="s">
        <v>83</v>
      </c>
      <c r="C105" s="95">
        <v>890480184</v>
      </c>
      <c r="D105" s="41" t="s">
        <v>171</v>
      </c>
      <c r="E105" s="42">
        <v>0</v>
      </c>
      <c r="F105" s="42">
        <v>0</v>
      </c>
      <c r="G105" s="42">
        <v>0</v>
      </c>
      <c r="H105" s="42">
        <v>0</v>
      </c>
      <c r="I105" s="42">
        <v>57700</v>
      </c>
      <c r="J105" s="42">
        <v>5080218</v>
      </c>
      <c r="K105" s="112">
        <v>0</v>
      </c>
      <c r="L105" s="119">
        <f t="shared" si="3"/>
        <v>5137918</v>
      </c>
      <c r="M105" s="56">
        <v>0</v>
      </c>
      <c r="N105" s="42">
        <v>0</v>
      </c>
      <c r="O105" s="43">
        <f t="shared" si="2"/>
        <v>10275836</v>
      </c>
      <c r="Q105" s="2"/>
      <c r="R105" s="2"/>
    </row>
    <row r="106" spans="1:18" s="71" customFormat="1" hidden="1" outlineLevel="2" x14ac:dyDescent="0.25">
      <c r="A106" s="2"/>
      <c r="B106" s="40" t="s">
        <v>83</v>
      </c>
      <c r="C106" s="95">
        <v>890500890</v>
      </c>
      <c r="D106" s="41" t="s">
        <v>172</v>
      </c>
      <c r="E106" s="42">
        <v>0</v>
      </c>
      <c r="F106" s="42">
        <v>0</v>
      </c>
      <c r="G106" s="42">
        <v>0</v>
      </c>
      <c r="H106" s="42">
        <v>0</v>
      </c>
      <c r="I106" s="42">
        <v>7285272</v>
      </c>
      <c r="J106" s="42">
        <v>104620863</v>
      </c>
      <c r="K106" s="112">
        <v>0</v>
      </c>
      <c r="L106" s="119">
        <f t="shared" si="3"/>
        <v>111906135</v>
      </c>
      <c r="M106" s="56">
        <v>0</v>
      </c>
      <c r="N106" s="42">
        <v>0</v>
      </c>
      <c r="O106" s="43">
        <f t="shared" si="2"/>
        <v>223812270</v>
      </c>
      <c r="Q106" s="2"/>
      <c r="R106" s="2"/>
    </row>
    <row r="107" spans="1:18" s="71" customFormat="1" hidden="1" outlineLevel="2" x14ac:dyDescent="0.25">
      <c r="A107" s="2"/>
      <c r="B107" s="40" t="s">
        <v>83</v>
      </c>
      <c r="C107" s="95">
        <v>890716145</v>
      </c>
      <c r="D107" s="41" t="s">
        <v>173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55324778</v>
      </c>
      <c r="K107" s="112">
        <v>0</v>
      </c>
      <c r="L107" s="119">
        <f t="shared" si="3"/>
        <v>55324778</v>
      </c>
      <c r="M107" s="56">
        <v>-4471892</v>
      </c>
      <c r="N107" s="42">
        <v>0</v>
      </c>
      <c r="O107" s="43">
        <f t="shared" si="2"/>
        <v>106177664</v>
      </c>
      <c r="Q107" s="2"/>
      <c r="R107" s="2"/>
    </row>
    <row r="108" spans="1:18" s="71" customFormat="1" hidden="1" outlineLevel="2" x14ac:dyDescent="0.25">
      <c r="A108" s="2"/>
      <c r="B108" s="40" t="s">
        <v>83</v>
      </c>
      <c r="C108" s="95">
        <v>890900286</v>
      </c>
      <c r="D108" s="41" t="s">
        <v>174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11929048</v>
      </c>
      <c r="K108" s="112">
        <v>0</v>
      </c>
      <c r="L108" s="119">
        <f t="shared" si="3"/>
        <v>11929048</v>
      </c>
      <c r="M108" s="56">
        <v>0</v>
      </c>
      <c r="N108" s="42">
        <v>0</v>
      </c>
      <c r="O108" s="43">
        <f t="shared" si="2"/>
        <v>23858096</v>
      </c>
      <c r="Q108" s="2"/>
      <c r="R108" s="2"/>
    </row>
    <row r="109" spans="1:18" s="71" customFormat="1" hidden="1" outlineLevel="2" x14ac:dyDescent="0.25">
      <c r="A109" s="2"/>
      <c r="B109" s="40" t="s">
        <v>83</v>
      </c>
      <c r="C109" s="95">
        <v>890906445</v>
      </c>
      <c r="D109" s="41" t="s">
        <v>175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103210</v>
      </c>
      <c r="K109" s="112">
        <v>0</v>
      </c>
      <c r="L109" s="119">
        <f t="shared" si="3"/>
        <v>103210</v>
      </c>
      <c r="M109" s="56">
        <v>0</v>
      </c>
      <c r="N109" s="42">
        <v>0</v>
      </c>
      <c r="O109" s="43">
        <f t="shared" si="2"/>
        <v>206420</v>
      </c>
      <c r="Q109" s="2"/>
      <c r="R109" s="2"/>
    </row>
    <row r="110" spans="1:18" s="71" customFormat="1" hidden="1" outlineLevel="2" x14ac:dyDescent="0.25">
      <c r="A110" s="2"/>
      <c r="B110" s="40" t="s">
        <v>83</v>
      </c>
      <c r="C110" s="95">
        <v>890980998</v>
      </c>
      <c r="D110" s="41" t="s">
        <v>176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388357</v>
      </c>
      <c r="K110" s="112">
        <v>0</v>
      </c>
      <c r="L110" s="119">
        <f t="shared" si="3"/>
        <v>388357</v>
      </c>
      <c r="M110" s="56">
        <v>0</v>
      </c>
      <c r="N110" s="42">
        <v>0</v>
      </c>
      <c r="O110" s="43">
        <f t="shared" si="2"/>
        <v>776714</v>
      </c>
      <c r="Q110" s="2"/>
      <c r="R110" s="2"/>
    </row>
    <row r="111" spans="1:18" s="71" customFormat="1" hidden="1" outlineLevel="2" x14ac:dyDescent="0.25">
      <c r="A111" s="2"/>
      <c r="B111" s="40" t="s">
        <v>83</v>
      </c>
      <c r="C111" s="95">
        <v>891180070</v>
      </c>
      <c r="D111" s="41" t="s">
        <v>177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3542766</v>
      </c>
      <c r="K111" s="112">
        <v>0</v>
      </c>
      <c r="L111" s="119">
        <f t="shared" si="3"/>
        <v>3542766</v>
      </c>
      <c r="M111" s="56">
        <v>0</v>
      </c>
      <c r="N111" s="42">
        <v>0</v>
      </c>
      <c r="O111" s="43">
        <f t="shared" si="2"/>
        <v>7085532</v>
      </c>
      <c r="Q111" s="2"/>
      <c r="R111" s="2"/>
    </row>
    <row r="112" spans="1:18" s="71" customFormat="1" hidden="1" outlineLevel="2" x14ac:dyDescent="0.25">
      <c r="A112" s="2"/>
      <c r="B112" s="40" t="s">
        <v>83</v>
      </c>
      <c r="C112" s="95">
        <v>891280001</v>
      </c>
      <c r="D112" s="41" t="s">
        <v>178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49841835</v>
      </c>
      <c r="K112" s="112">
        <v>0</v>
      </c>
      <c r="L112" s="119">
        <f t="shared" si="3"/>
        <v>49841835</v>
      </c>
      <c r="M112" s="56">
        <v>0</v>
      </c>
      <c r="N112" s="42">
        <v>0</v>
      </c>
      <c r="O112" s="43">
        <f t="shared" si="2"/>
        <v>99683670</v>
      </c>
      <c r="Q112" s="2"/>
      <c r="R112" s="2"/>
    </row>
    <row r="113" spans="1:18" s="71" customFormat="1" hidden="1" outlineLevel="2" x14ac:dyDescent="0.25">
      <c r="A113" s="2"/>
      <c r="B113" s="40" t="s">
        <v>83</v>
      </c>
      <c r="C113" s="95">
        <v>891480085</v>
      </c>
      <c r="D113" s="41" t="s">
        <v>179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7105823</v>
      </c>
      <c r="K113" s="112">
        <v>0</v>
      </c>
      <c r="L113" s="119">
        <f t="shared" si="3"/>
        <v>7105823</v>
      </c>
      <c r="M113" s="56">
        <v>0</v>
      </c>
      <c r="N113" s="42">
        <v>0</v>
      </c>
      <c r="O113" s="43">
        <f t="shared" si="2"/>
        <v>14211646</v>
      </c>
      <c r="Q113" s="2"/>
      <c r="R113" s="2"/>
    </row>
    <row r="114" spans="1:18" s="71" customFormat="1" hidden="1" outlineLevel="2" x14ac:dyDescent="0.25">
      <c r="A114" s="2"/>
      <c r="B114" s="40" t="s">
        <v>83</v>
      </c>
      <c r="C114" s="95">
        <v>891580016</v>
      </c>
      <c r="D114" s="41" t="s">
        <v>180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42640641</v>
      </c>
      <c r="K114" s="112">
        <v>0</v>
      </c>
      <c r="L114" s="119">
        <f t="shared" si="3"/>
        <v>42640641</v>
      </c>
      <c r="M114" s="56">
        <v>0</v>
      </c>
      <c r="N114" s="42">
        <v>0</v>
      </c>
      <c r="O114" s="43">
        <f t="shared" si="2"/>
        <v>85281282</v>
      </c>
      <c r="Q114" s="2"/>
      <c r="R114" s="2"/>
    </row>
    <row r="115" spans="1:18" s="71" customFormat="1" hidden="1" outlineLevel="2" x14ac:dyDescent="0.25">
      <c r="A115" s="2"/>
      <c r="B115" s="40" t="s">
        <v>83</v>
      </c>
      <c r="C115" s="95">
        <v>891680004</v>
      </c>
      <c r="D115" s="41" t="s">
        <v>181</v>
      </c>
      <c r="E115" s="42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56298044</v>
      </c>
      <c r="K115" s="112">
        <v>0</v>
      </c>
      <c r="L115" s="119">
        <f t="shared" si="3"/>
        <v>56298044</v>
      </c>
      <c r="M115" s="56">
        <v>0</v>
      </c>
      <c r="N115" s="42">
        <v>0</v>
      </c>
      <c r="O115" s="43">
        <f t="shared" si="2"/>
        <v>112596088</v>
      </c>
      <c r="Q115" s="2"/>
      <c r="R115" s="2"/>
    </row>
    <row r="116" spans="1:18" s="71" customFormat="1" hidden="1" outlineLevel="2" x14ac:dyDescent="0.25">
      <c r="A116" s="2"/>
      <c r="B116" s="40" t="s">
        <v>83</v>
      </c>
      <c r="C116" s="95">
        <v>891780009</v>
      </c>
      <c r="D116" s="41" t="s">
        <v>182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1371417</v>
      </c>
      <c r="K116" s="112">
        <v>0</v>
      </c>
      <c r="L116" s="119">
        <f t="shared" si="3"/>
        <v>1371417</v>
      </c>
      <c r="M116" s="56">
        <v>0</v>
      </c>
      <c r="N116" s="42">
        <v>0</v>
      </c>
      <c r="O116" s="43">
        <f t="shared" si="2"/>
        <v>2742834</v>
      </c>
      <c r="Q116" s="2"/>
      <c r="R116" s="2"/>
    </row>
    <row r="117" spans="1:18" s="71" customFormat="1" hidden="1" outlineLevel="2" x14ac:dyDescent="0.25">
      <c r="A117" s="2"/>
      <c r="B117" s="40" t="s">
        <v>83</v>
      </c>
      <c r="C117" s="95">
        <v>891800498</v>
      </c>
      <c r="D117" s="41" t="s">
        <v>183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65493898</v>
      </c>
      <c r="K117" s="112">
        <v>0</v>
      </c>
      <c r="L117" s="119">
        <f t="shared" si="3"/>
        <v>65493898</v>
      </c>
      <c r="M117" s="56">
        <v>-3192579</v>
      </c>
      <c r="N117" s="42">
        <v>0</v>
      </c>
      <c r="O117" s="43">
        <f t="shared" si="2"/>
        <v>127795217</v>
      </c>
      <c r="Q117" s="2"/>
      <c r="R117" s="2"/>
    </row>
    <row r="118" spans="1:18" s="71" customFormat="1" hidden="1" outlineLevel="2" x14ac:dyDescent="0.25">
      <c r="A118" s="2"/>
      <c r="B118" s="40" t="s">
        <v>83</v>
      </c>
      <c r="C118" s="95">
        <v>891855502</v>
      </c>
      <c r="D118" s="41" t="s">
        <v>184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247001022.13</v>
      </c>
      <c r="K118" s="112">
        <v>0</v>
      </c>
      <c r="L118" s="119">
        <f t="shared" si="3"/>
        <v>247001022.13</v>
      </c>
      <c r="M118" s="56">
        <v>0</v>
      </c>
      <c r="N118" s="42">
        <v>0</v>
      </c>
      <c r="O118" s="43">
        <f t="shared" si="2"/>
        <v>494002044.25999999</v>
      </c>
      <c r="Q118" s="2"/>
      <c r="R118" s="2"/>
    </row>
    <row r="119" spans="1:18" s="71" customFormat="1" hidden="1" outlineLevel="2" x14ac:dyDescent="0.25">
      <c r="A119" s="2"/>
      <c r="B119" s="40" t="s">
        <v>83</v>
      </c>
      <c r="C119" s="95">
        <v>892000148</v>
      </c>
      <c r="D119" s="41" t="s">
        <v>185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138738048</v>
      </c>
      <c r="K119" s="112">
        <v>0</v>
      </c>
      <c r="L119" s="119">
        <f t="shared" si="3"/>
        <v>138738048</v>
      </c>
      <c r="M119" s="56">
        <v>0</v>
      </c>
      <c r="N119" s="42">
        <v>0</v>
      </c>
      <c r="O119" s="43">
        <f t="shared" si="2"/>
        <v>277476096</v>
      </c>
      <c r="Q119" s="2"/>
      <c r="R119" s="2"/>
    </row>
    <row r="120" spans="1:18" s="71" customFormat="1" hidden="1" outlineLevel="2" x14ac:dyDescent="0.25">
      <c r="A120" s="2"/>
      <c r="B120" s="40" t="s">
        <v>83</v>
      </c>
      <c r="C120" s="95">
        <v>892001476</v>
      </c>
      <c r="D120" s="41" t="s">
        <v>186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49147964</v>
      </c>
      <c r="K120" s="112">
        <v>0</v>
      </c>
      <c r="L120" s="119">
        <f t="shared" si="3"/>
        <v>49147964</v>
      </c>
      <c r="M120" s="56">
        <v>0</v>
      </c>
      <c r="N120" s="42">
        <v>0</v>
      </c>
      <c r="O120" s="43">
        <f t="shared" si="2"/>
        <v>98295928</v>
      </c>
      <c r="Q120" s="2"/>
      <c r="R120" s="2"/>
    </row>
    <row r="121" spans="1:18" s="71" customFormat="1" hidden="1" outlineLevel="2" x14ac:dyDescent="0.25">
      <c r="A121" s="2"/>
      <c r="B121" s="40" t="s">
        <v>83</v>
      </c>
      <c r="C121" s="95">
        <v>892099120</v>
      </c>
      <c r="D121" s="41" t="s">
        <v>187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1520282</v>
      </c>
      <c r="K121" s="112">
        <v>0</v>
      </c>
      <c r="L121" s="119">
        <f t="shared" si="3"/>
        <v>1520282</v>
      </c>
      <c r="M121" s="56">
        <v>0</v>
      </c>
      <c r="N121" s="42">
        <v>0</v>
      </c>
      <c r="O121" s="43">
        <f t="shared" si="2"/>
        <v>3040564</v>
      </c>
      <c r="Q121" s="2"/>
      <c r="R121" s="2"/>
    </row>
    <row r="122" spans="1:18" s="71" customFormat="1" hidden="1" outlineLevel="2" x14ac:dyDescent="0.25">
      <c r="A122" s="2"/>
      <c r="B122" s="40" t="s">
        <v>83</v>
      </c>
      <c r="C122" s="95">
        <v>892099216</v>
      </c>
      <c r="D122" s="41" t="s">
        <v>188</v>
      </c>
      <c r="E122" s="42">
        <v>0</v>
      </c>
      <c r="F122" s="42">
        <v>0</v>
      </c>
      <c r="G122" s="42">
        <v>0</v>
      </c>
      <c r="H122" s="42">
        <v>5610703</v>
      </c>
      <c r="I122" s="42">
        <v>0</v>
      </c>
      <c r="J122" s="42">
        <v>0</v>
      </c>
      <c r="K122" s="112">
        <v>0</v>
      </c>
      <c r="L122" s="119">
        <f t="shared" si="3"/>
        <v>5610703</v>
      </c>
      <c r="M122" s="56">
        <v>0</v>
      </c>
      <c r="N122" s="42">
        <v>0</v>
      </c>
      <c r="O122" s="43">
        <f t="shared" si="2"/>
        <v>11221406</v>
      </c>
      <c r="Q122" s="2"/>
      <c r="R122" s="2"/>
    </row>
    <row r="123" spans="1:18" s="71" customFormat="1" hidden="1" outlineLevel="2" x14ac:dyDescent="0.25">
      <c r="A123" s="2"/>
      <c r="B123" s="40" t="s">
        <v>83</v>
      </c>
      <c r="C123" s="95">
        <v>892115003</v>
      </c>
      <c r="D123" s="41" t="s">
        <v>189</v>
      </c>
      <c r="E123" s="42">
        <v>0</v>
      </c>
      <c r="F123" s="42">
        <v>0</v>
      </c>
      <c r="G123" s="42">
        <v>0</v>
      </c>
      <c r="H123" s="42">
        <v>0</v>
      </c>
      <c r="I123" s="42">
        <v>0</v>
      </c>
      <c r="J123" s="42">
        <v>162904712</v>
      </c>
      <c r="K123" s="112">
        <v>0</v>
      </c>
      <c r="L123" s="119">
        <f t="shared" si="3"/>
        <v>162904712</v>
      </c>
      <c r="M123" s="56">
        <v>0</v>
      </c>
      <c r="N123" s="42">
        <v>0</v>
      </c>
      <c r="O123" s="43">
        <f t="shared" si="2"/>
        <v>325809424</v>
      </c>
      <c r="Q123" s="2"/>
      <c r="R123" s="2"/>
    </row>
    <row r="124" spans="1:18" s="71" customFormat="1" hidden="1" outlineLevel="2" x14ac:dyDescent="0.25">
      <c r="A124" s="2"/>
      <c r="B124" s="40" t="s">
        <v>83</v>
      </c>
      <c r="C124" s="95">
        <v>892280016</v>
      </c>
      <c r="D124" s="41" t="s">
        <v>190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5045013</v>
      </c>
      <c r="K124" s="112">
        <v>0</v>
      </c>
      <c r="L124" s="119">
        <f t="shared" si="3"/>
        <v>5045013</v>
      </c>
      <c r="M124" s="56">
        <v>0</v>
      </c>
      <c r="N124" s="42">
        <v>0</v>
      </c>
      <c r="O124" s="43">
        <f t="shared" si="2"/>
        <v>10090026</v>
      </c>
      <c r="Q124" s="2"/>
      <c r="R124" s="2"/>
    </row>
    <row r="125" spans="1:18" s="71" customFormat="1" hidden="1" outlineLevel="2" x14ac:dyDescent="0.25">
      <c r="A125" s="2"/>
      <c r="B125" s="40" t="s">
        <v>83</v>
      </c>
      <c r="C125" s="95">
        <v>892280021</v>
      </c>
      <c r="D125" s="41" t="s">
        <v>191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37031642</v>
      </c>
      <c r="K125" s="112">
        <v>0</v>
      </c>
      <c r="L125" s="119">
        <f t="shared" si="3"/>
        <v>37031642</v>
      </c>
      <c r="M125" s="56">
        <v>0</v>
      </c>
      <c r="N125" s="42">
        <v>0</v>
      </c>
      <c r="O125" s="43">
        <f t="shared" si="2"/>
        <v>74063284</v>
      </c>
      <c r="Q125" s="2"/>
      <c r="R125" s="2"/>
    </row>
    <row r="126" spans="1:18" s="71" customFormat="1" hidden="1" outlineLevel="2" x14ac:dyDescent="0.25">
      <c r="A126" s="2"/>
      <c r="B126" s="40" t="s">
        <v>83</v>
      </c>
      <c r="C126" s="95">
        <v>892399999</v>
      </c>
      <c r="D126" s="41" t="s">
        <v>192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91423267</v>
      </c>
      <c r="K126" s="112">
        <v>0</v>
      </c>
      <c r="L126" s="119">
        <f t="shared" si="3"/>
        <v>91423267</v>
      </c>
      <c r="M126" s="56">
        <v>0</v>
      </c>
      <c r="N126" s="42">
        <v>0</v>
      </c>
      <c r="O126" s="43">
        <f t="shared" si="2"/>
        <v>182846534</v>
      </c>
      <c r="Q126" s="2"/>
      <c r="R126" s="2"/>
    </row>
    <row r="127" spans="1:18" s="71" customFormat="1" hidden="1" outlineLevel="2" x14ac:dyDescent="0.25">
      <c r="A127" s="2"/>
      <c r="B127" s="40" t="s">
        <v>83</v>
      </c>
      <c r="C127" s="95">
        <v>899999114</v>
      </c>
      <c r="D127" s="41" t="s">
        <v>193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596000544.03999996</v>
      </c>
      <c r="K127" s="112">
        <v>4168750</v>
      </c>
      <c r="L127" s="119">
        <f t="shared" si="3"/>
        <v>600169294.03999996</v>
      </c>
      <c r="M127" s="56">
        <v>-1458314</v>
      </c>
      <c r="N127" s="42">
        <v>0</v>
      </c>
      <c r="O127" s="43">
        <f t="shared" si="2"/>
        <v>1198880274.0799999</v>
      </c>
      <c r="Q127" s="2"/>
      <c r="R127" s="2"/>
    </row>
    <row r="128" spans="1:18" s="71" customFormat="1" hidden="1" outlineLevel="2" x14ac:dyDescent="0.25">
      <c r="A128" s="2"/>
      <c r="B128" s="40" t="s">
        <v>83</v>
      </c>
      <c r="C128" s="95">
        <v>899999336</v>
      </c>
      <c r="D128" s="41" t="s">
        <v>194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252842260.22</v>
      </c>
      <c r="K128" s="112">
        <v>0</v>
      </c>
      <c r="L128" s="119">
        <f t="shared" si="3"/>
        <v>252842260.22</v>
      </c>
      <c r="M128" s="56">
        <v>0</v>
      </c>
      <c r="N128" s="42">
        <v>0</v>
      </c>
      <c r="O128" s="43">
        <f t="shared" si="2"/>
        <v>505684520.44</v>
      </c>
      <c r="Q128" s="2"/>
      <c r="R128" s="2"/>
    </row>
    <row r="129" spans="1:18" s="71" customFormat="1" hidden="1" outlineLevel="2" x14ac:dyDescent="0.25">
      <c r="A129" s="2"/>
      <c r="B129" s="40" t="s">
        <v>83</v>
      </c>
      <c r="C129" s="95">
        <v>900034608</v>
      </c>
      <c r="D129" s="41" t="s">
        <v>195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381891864.48000002</v>
      </c>
      <c r="K129" s="112">
        <v>0</v>
      </c>
      <c r="L129" s="119">
        <f t="shared" si="3"/>
        <v>381891864.48000002</v>
      </c>
      <c r="M129" s="56">
        <v>0</v>
      </c>
      <c r="N129" s="42">
        <v>0</v>
      </c>
      <c r="O129" s="43">
        <f t="shared" si="2"/>
        <v>763783728.96000004</v>
      </c>
      <c r="Q129" s="2"/>
      <c r="R129" s="2"/>
    </row>
    <row r="130" spans="1:18" s="71" customFormat="1" outlineLevel="2" x14ac:dyDescent="0.25">
      <c r="A130" s="2"/>
      <c r="B130" s="40" t="s">
        <v>84</v>
      </c>
      <c r="C130" s="95">
        <v>800037166</v>
      </c>
      <c r="D130" s="41" t="s">
        <v>196</v>
      </c>
      <c r="E130" s="42">
        <v>0</v>
      </c>
      <c r="F130" s="42">
        <v>0</v>
      </c>
      <c r="G130" s="42">
        <v>0</v>
      </c>
      <c r="H130" s="42">
        <v>0</v>
      </c>
      <c r="I130" s="42">
        <v>128622</v>
      </c>
      <c r="J130" s="42">
        <v>0</v>
      </c>
      <c r="K130" s="112">
        <v>0</v>
      </c>
      <c r="L130" s="119">
        <f t="shared" si="3"/>
        <v>128622</v>
      </c>
      <c r="M130" s="56">
        <v>0</v>
      </c>
      <c r="N130" s="42">
        <v>0</v>
      </c>
      <c r="O130" s="43">
        <f t="shared" si="2"/>
        <v>257244</v>
      </c>
      <c r="Q130" s="2"/>
      <c r="R130" s="2"/>
    </row>
    <row r="131" spans="1:18" s="71" customFormat="1" outlineLevel="2" x14ac:dyDescent="0.25">
      <c r="A131" s="2"/>
      <c r="B131" s="40" t="s">
        <v>84</v>
      </c>
      <c r="C131" s="95">
        <v>800044113</v>
      </c>
      <c r="D131" s="41" t="s">
        <v>197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2324241</v>
      </c>
      <c r="K131" s="112">
        <v>0</v>
      </c>
      <c r="L131" s="119">
        <f t="shared" si="3"/>
        <v>2324241</v>
      </c>
      <c r="M131" s="56">
        <v>0</v>
      </c>
      <c r="N131" s="42">
        <v>0</v>
      </c>
      <c r="O131" s="43">
        <f t="shared" si="2"/>
        <v>4648482</v>
      </c>
      <c r="Q131" s="2"/>
      <c r="R131" s="2"/>
    </row>
    <row r="132" spans="1:18" s="71" customFormat="1" outlineLevel="2" x14ac:dyDescent="0.25">
      <c r="A132" s="2"/>
      <c r="B132" s="40" t="s">
        <v>84</v>
      </c>
      <c r="C132" s="95">
        <v>800079035</v>
      </c>
      <c r="D132" s="41" t="s">
        <v>198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56451</v>
      </c>
      <c r="K132" s="112">
        <v>0</v>
      </c>
      <c r="L132" s="119">
        <f t="shared" si="3"/>
        <v>56451</v>
      </c>
      <c r="M132" s="56">
        <v>0</v>
      </c>
      <c r="N132" s="42">
        <v>0</v>
      </c>
      <c r="O132" s="43">
        <f t="shared" si="2"/>
        <v>112902</v>
      </c>
      <c r="Q132" s="2"/>
      <c r="R132" s="2"/>
    </row>
    <row r="133" spans="1:18" s="71" customFormat="1" outlineLevel="2" x14ac:dyDescent="0.25">
      <c r="A133" s="2"/>
      <c r="B133" s="40" t="s">
        <v>84</v>
      </c>
      <c r="C133" s="95">
        <v>800095466</v>
      </c>
      <c r="D133" s="41" t="s">
        <v>199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51300</v>
      </c>
      <c r="K133" s="112">
        <v>0</v>
      </c>
      <c r="L133" s="119">
        <f t="shared" si="3"/>
        <v>51300</v>
      </c>
      <c r="M133" s="56">
        <v>0</v>
      </c>
      <c r="N133" s="42">
        <v>0</v>
      </c>
      <c r="O133" s="43">
        <f t="shared" si="2"/>
        <v>102600</v>
      </c>
      <c r="Q133" s="2"/>
      <c r="R133" s="2"/>
    </row>
    <row r="134" spans="1:18" s="71" customFormat="1" outlineLevel="2" x14ac:dyDescent="0.25">
      <c r="A134" s="2"/>
      <c r="B134" s="40" t="s">
        <v>84</v>
      </c>
      <c r="C134" s="95">
        <v>800096595</v>
      </c>
      <c r="D134" s="41" t="s">
        <v>200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77900</v>
      </c>
      <c r="K134" s="112">
        <v>0</v>
      </c>
      <c r="L134" s="119">
        <f t="shared" si="3"/>
        <v>77900</v>
      </c>
      <c r="M134" s="56">
        <v>0</v>
      </c>
      <c r="N134" s="42">
        <v>0</v>
      </c>
      <c r="O134" s="43">
        <f t="shared" si="2"/>
        <v>155800</v>
      </c>
      <c r="Q134" s="2"/>
      <c r="R134" s="2"/>
    </row>
    <row r="135" spans="1:18" s="71" customFormat="1" outlineLevel="2" x14ac:dyDescent="0.25">
      <c r="A135" s="2"/>
      <c r="B135" s="40" t="s">
        <v>84</v>
      </c>
      <c r="C135" s="95">
        <v>800098195</v>
      </c>
      <c r="D135" s="41" t="s">
        <v>201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7750924</v>
      </c>
      <c r="K135" s="112">
        <v>0</v>
      </c>
      <c r="L135" s="119">
        <f t="shared" si="3"/>
        <v>7750924</v>
      </c>
      <c r="M135" s="56">
        <v>0</v>
      </c>
      <c r="N135" s="42">
        <v>0</v>
      </c>
      <c r="O135" s="43">
        <f t="shared" ref="O135:O198" si="4">SUM(E135:N135)</f>
        <v>15501848</v>
      </c>
      <c r="Q135" s="2"/>
      <c r="R135" s="2"/>
    </row>
    <row r="136" spans="1:18" s="71" customFormat="1" outlineLevel="2" x14ac:dyDescent="0.25">
      <c r="A136" s="2"/>
      <c r="B136" s="40" t="s">
        <v>84</v>
      </c>
      <c r="C136" s="95">
        <v>800100053</v>
      </c>
      <c r="D136" s="41" t="s">
        <v>202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148770</v>
      </c>
      <c r="K136" s="112">
        <v>0</v>
      </c>
      <c r="L136" s="119">
        <f t="shared" ref="L136:L199" si="5">SUM(E136:K136)</f>
        <v>148770</v>
      </c>
      <c r="M136" s="56">
        <v>0</v>
      </c>
      <c r="N136" s="42">
        <v>0</v>
      </c>
      <c r="O136" s="43">
        <f t="shared" si="4"/>
        <v>297540</v>
      </c>
      <c r="Q136" s="2"/>
      <c r="R136" s="2"/>
    </row>
    <row r="137" spans="1:18" s="71" customFormat="1" outlineLevel="2" x14ac:dyDescent="0.25">
      <c r="A137" s="2"/>
      <c r="B137" s="40" t="s">
        <v>84</v>
      </c>
      <c r="C137" s="95">
        <v>800100145</v>
      </c>
      <c r="D137" s="41" t="s">
        <v>203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90600</v>
      </c>
      <c r="K137" s="112">
        <v>0</v>
      </c>
      <c r="L137" s="119">
        <f t="shared" si="5"/>
        <v>90600</v>
      </c>
      <c r="M137" s="56">
        <v>0</v>
      </c>
      <c r="N137" s="42">
        <v>0</v>
      </c>
      <c r="O137" s="43">
        <f t="shared" si="4"/>
        <v>181200</v>
      </c>
      <c r="Q137" s="2"/>
      <c r="R137" s="2"/>
    </row>
    <row r="138" spans="1:18" s="71" customFormat="1" outlineLevel="2" x14ac:dyDescent="0.25">
      <c r="A138" s="2"/>
      <c r="B138" s="40" t="s">
        <v>84</v>
      </c>
      <c r="C138" s="95">
        <v>800128428</v>
      </c>
      <c r="D138" s="41" t="s">
        <v>204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102642</v>
      </c>
      <c r="K138" s="112">
        <v>0</v>
      </c>
      <c r="L138" s="119">
        <f t="shared" si="5"/>
        <v>102642</v>
      </c>
      <c r="M138" s="56">
        <v>0</v>
      </c>
      <c r="N138" s="42">
        <v>0</v>
      </c>
      <c r="O138" s="43">
        <f t="shared" si="4"/>
        <v>205284</v>
      </c>
      <c r="Q138" s="2"/>
      <c r="R138" s="2"/>
    </row>
    <row r="139" spans="1:18" s="71" customFormat="1" outlineLevel="2" x14ac:dyDescent="0.25">
      <c r="A139" s="2"/>
      <c r="B139" s="40" t="s">
        <v>84</v>
      </c>
      <c r="C139" s="95">
        <v>806001439</v>
      </c>
      <c r="D139" s="41" t="s">
        <v>205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48700</v>
      </c>
      <c r="K139" s="112">
        <v>0</v>
      </c>
      <c r="L139" s="119">
        <f t="shared" si="5"/>
        <v>48700</v>
      </c>
      <c r="M139" s="56">
        <v>0</v>
      </c>
      <c r="N139" s="42">
        <v>0</v>
      </c>
      <c r="O139" s="43">
        <f t="shared" si="4"/>
        <v>97400</v>
      </c>
      <c r="Q139" s="2"/>
      <c r="R139" s="2"/>
    </row>
    <row r="140" spans="1:18" s="71" customFormat="1" outlineLevel="2" x14ac:dyDescent="0.25">
      <c r="A140" s="2"/>
      <c r="B140" s="40" t="s">
        <v>84</v>
      </c>
      <c r="C140" s="95">
        <v>890112371</v>
      </c>
      <c r="D140" s="41" t="s">
        <v>206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48700</v>
      </c>
      <c r="K140" s="112">
        <v>0</v>
      </c>
      <c r="L140" s="119">
        <f t="shared" si="5"/>
        <v>48700</v>
      </c>
      <c r="M140" s="56">
        <v>0</v>
      </c>
      <c r="N140" s="42">
        <v>0</v>
      </c>
      <c r="O140" s="43">
        <f t="shared" si="4"/>
        <v>97400</v>
      </c>
      <c r="Q140" s="2"/>
      <c r="R140" s="2"/>
    </row>
    <row r="141" spans="1:18" s="71" customFormat="1" outlineLevel="2" x14ac:dyDescent="0.25">
      <c r="A141" s="2"/>
      <c r="B141" s="40" t="s">
        <v>84</v>
      </c>
      <c r="C141" s="95">
        <v>890201190</v>
      </c>
      <c r="D141" s="41" t="s">
        <v>207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52929</v>
      </c>
      <c r="K141" s="112">
        <v>0</v>
      </c>
      <c r="L141" s="119">
        <f t="shared" si="5"/>
        <v>52929</v>
      </c>
      <c r="M141" s="56">
        <v>0</v>
      </c>
      <c r="N141" s="42">
        <v>0</v>
      </c>
      <c r="O141" s="43">
        <f t="shared" si="4"/>
        <v>105858</v>
      </c>
      <c r="Q141" s="2"/>
      <c r="R141" s="2"/>
    </row>
    <row r="142" spans="1:18" s="71" customFormat="1" outlineLevel="2" x14ac:dyDescent="0.25">
      <c r="A142" s="2"/>
      <c r="B142" s="40" t="s">
        <v>84</v>
      </c>
      <c r="C142" s="95">
        <v>890399045</v>
      </c>
      <c r="D142" s="41" t="s">
        <v>208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9567367</v>
      </c>
      <c r="K142" s="112">
        <v>0</v>
      </c>
      <c r="L142" s="119">
        <f t="shared" si="5"/>
        <v>9567367</v>
      </c>
      <c r="M142" s="56">
        <v>0</v>
      </c>
      <c r="N142" s="42">
        <v>0</v>
      </c>
      <c r="O142" s="43">
        <f t="shared" si="4"/>
        <v>19134734</v>
      </c>
      <c r="Q142" s="2"/>
      <c r="R142" s="2"/>
    </row>
    <row r="143" spans="1:18" s="71" customFormat="1" outlineLevel="2" x14ac:dyDescent="0.25">
      <c r="A143" s="2"/>
      <c r="B143" s="40" t="s">
        <v>84</v>
      </c>
      <c r="C143" s="95">
        <v>890905211</v>
      </c>
      <c r="D143" s="41" t="s">
        <v>209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3641774</v>
      </c>
      <c r="K143" s="112">
        <v>0</v>
      </c>
      <c r="L143" s="119">
        <f t="shared" si="5"/>
        <v>3641774</v>
      </c>
      <c r="M143" s="56">
        <v>0</v>
      </c>
      <c r="N143" s="42">
        <v>0</v>
      </c>
      <c r="O143" s="43">
        <f t="shared" si="4"/>
        <v>7283548</v>
      </c>
      <c r="Q143" s="2"/>
      <c r="R143" s="2"/>
    </row>
    <row r="144" spans="1:18" s="71" customFormat="1" outlineLevel="2" x14ac:dyDescent="0.25">
      <c r="A144" s="2"/>
      <c r="B144" s="40" t="s">
        <v>84</v>
      </c>
      <c r="C144" s="95">
        <v>890983873</v>
      </c>
      <c r="D144" s="41" t="s">
        <v>210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229131</v>
      </c>
      <c r="K144" s="112">
        <v>0</v>
      </c>
      <c r="L144" s="119">
        <f t="shared" si="5"/>
        <v>229131</v>
      </c>
      <c r="M144" s="56">
        <v>0</v>
      </c>
      <c r="N144" s="42">
        <v>0</v>
      </c>
      <c r="O144" s="43">
        <f t="shared" si="4"/>
        <v>458262</v>
      </c>
      <c r="Q144" s="2"/>
      <c r="R144" s="2"/>
    </row>
    <row r="145" spans="1:18" s="71" customFormat="1" outlineLevel="2" x14ac:dyDescent="0.25">
      <c r="A145" s="2"/>
      <c r="B145" s="40" t="s">
        <v>84</v>
      </c>
      <c r="C145" s="95">
        <v>890983938</v>
      </c>
      <c r="D145" s="41" t="s">
        <v>211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131386</v>
      </c>
      <c r="K145" s="112">
        <v>0</v>
      </c>
      <c r="L145" s="119">
        <f t="shared" si="5"/>
        <v>131386</v>
      </c>
      <c r="M145" s="56">
        <v>0</v>
      </c>
      <c r="N145" s="42">
        <v>0</v>
      </c>
      <c r="O145" s="43">
        <f t="shared" si="4"/>
        <v>262772</v>
      </c>
      <c r="Q145" s="2"/>
      <c r="R145" s="2"/>
    </row>
    <row r="146" spans="1:18" s="71" customFormat="1" outlineLevel="2" x14ac:dyDescent="0.25">
      <c r="A146" s="2"/>
      <c r="B146" s="40" t="s">
        <v>84</v>
      </c>
      <c r="C146" s="95">
        <v>891180009</v>
      </c>
      <c r="D146" s="41" t="s">
        <v>212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163378</v>
      </c>
      <c r="K146" s="112">
        <v>0</v>
      </c>
      <c r="L146" s="119">
        <f t="shared" si="5"/>
        <v>163378</v>
      </c>
      <c r="M146" s="56">
        <v>0</v>
      </c>
      <c r="N146" s="42">
        <v>0</v>
      </c>
      <c r="O146" s="43">
        <f t="shared" si="4"/>
        <v>326756</v>
      </c>
      <c r="Q146" s="2"/>
      <c r="R146" s="2"/>
    </row>
    <row r="147" spans="1:18" s="71" customFormat="1" outlineLevel="2" x14ac:dyDescent="0.25">
      <c r="A147" s="2"/>
      <c r="B147" s="40" t="s">
        <v>84</v>
      </c>
      <c r="C147" s="95">
        <v>891180021</v>
      </c>
      <c r="D147" s="41" t="s">
        <v>213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53945</v>
      </c>
      <c r="K147" s="112">
        <v>0</v>
      </c>
      <c r="L147" s="119">
        <f t="shared" si="5"/>
        <v>53945</v>
      </c>
      <c r="M147" s="56">
        <v>0</v>
      </c>
      <c r="N147" s="42">
        <v>0</v>
      </c>
      <c r="O147" s="43">
        <f t="shared" si="4"/>
        <v>107890</v>
      </c>
      <c r="Q147" s="2"/>
      <c r="R147" s="2"/>
    </row>
    <row r="148" spans="1:18" s="71" customFormat="1" outlineLevel="2" x14ac:dyDescent="0.25">
      <c r="A148" s="2"/>
      <c r="B148" s="40" t="s">
        <v>25</v>
      </c>
      <c r="C148" s="95">
        <v>800246953</v>
      </c>
      <c r="D148" s="41" t="s">
        <v>38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60931099</v>
      </c>
      <c r="K148" s="112">
        <v>0</v>
      </c>
      <c r="L148" s="119">
        <f t="shared" si="5"/>
        <v>60931099</v>
      </c>
      <c r="M148" s="56">
        <v>0</v>
      </c>
      <c r="N148" s="42">
        <v>0</v>
      </c>
      <c r="O148" s="43">
        <f t="shared" si="4"/>
        <v>121862198</v>
      </c>
      <c r="Q148" s="2"/>
      <c r="R148" s="2"/>
    </row>
    <row r="149" spans="1:18" s="71" customFormat="1" outlineLevel="2" x14ac:dyDescent="0.25">
      <c r="A149" s="2"/>
      <c r="B149" s="40" t="s">
        <v>26</v>
      </c>
      <c r="C149" s="95">
        <v>800246953</v>
      </c>
      <c r="D149" s="41" t="s">
        <v>38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169679500</v>
      </c>
      <c r="K149" s="112">
        <v>0</v>
      </c>
      <c r="L149" s="119">
        <f t="shared" si="5"/>
        <v>169679500</v>
      </c>
      <c r="M149" s="56">
        <v>0</v>
      </c>
      <c r="N149" s="42">
        <v>0</v>
      </c>
      <c r="O149" s="43">
        <f t="shared" si="4"/>
        <v>339359000</v>
      </c>
      <c r="Q149" s="2"/>
      <c r="R149" s="2"/>
    </row>
    <row r="150" spans="1:18" s="71" customFormat="1" outlineLevel="2" x14ac:dyDescent="0.25">
      <c r="A150" s="2"/>
      <c r="B150" s="40" t="s">
        <v>90</v>
      </c>
      <c r="C150" s="95">
        <v>800246953</v>
      </c>
      <c r="D150" s="41" t="s">
        <v>38</v>
      </c>
      <c r="E150" s="42">
        <v>739837877</v>
      </c>
      <c r="F150" s="42">
        <v>678302809</v>
      </c>
      <c r="G150" s="42">
        <v>1126156735</v>
      </c>
      <c r="H150" s="42">
        <v>2769971441</v>
      </c>
      <c r="I150" s="42">
        <v>1243983141.1500001</v>
      </c>
      <c r="J150" s="42">
        <v>429995174</v>
      </c>
      <c r="K150" s="112">
        <v>539263614</v>
      </c>
      <c r="L150" s="119">
        <f t="shared" si="5"/>
        <v>7527510791.1499996</v>
      </c>
      <c r="M150" s="56">
        <v>0</v>
      </c>
      <c r="N150" s="42">
        <v>0</v>
      </c>
      <c r="O150" s="43">
        <f t="shared" si="4"/>
        <v>15055021582.299999</v>
      </c>
      <c r="Q150" s="2"/>
      <c r="R150" s="2"/>
    </row>
    <row r="151" spans="1:18" s="71" customFormat="1" outlineLevel="2" x14ac:dyDescent="0.25">
      <c r="A151" s="2"/>
      <c r="B151" s="40" t="s">
        <v>27</v>
      </c>
      <c r="C151" s="95">
        <v>800246953</v>
      </c>
      <c r="D151" s="41" t="s">
        <v>38</v>
      </c>
      <c r="E151" s="42">
        <v>103714200</v>
      </c>
      <c r="F151" s="42">
        <v>126478700</v>
      </c>
      <c r="G151" s="42">
        <v>108859500</v>
      </c>
      <c r="H151" s="42">
        <v>273077600</v>
      </c>
      <c r="I151" s="42">
        <v>641464200</v>
      </c>
      <c r="J151" s="42">
        <v>1107368519</v>
      </c>
      <c r="K151" s="112">
        <v>352801</v>
      </c>
      <c r="L151" s="119">
        <f t="shared" si="5"/>
        <v>2361315520</v>
      </c>
      <c r="M151" s="56">
        <v>0</v>
      </c>
      <c r="N151" s="42">
        <v>0</v>
      </c>
      <c r="O151" s="43">
        <f t="shared" si="4"/>
        <v>4722631040</v>
      </c>
      <c r="Q151" s="2"/>
      <c r="R151" s="2"/>
    </row>
    <row r="152" spans="1:18" s="71" customFormat="1" outlineLevel="2" x14ac:dyDescent="0.25">
      <c r="A152" s="2"/>
      <c r="B152" s="40" t="s">
        <v>28</v>
      </c>
      <c r="C152" s="95">
        <v>800246953</v>
      </c>
      <c r="D152" s="41" t="s">
        <v>38</v>
      </c>
      <c r="E152" s="42">
        <v>151770717</v>
      </c>
      <c r="F152" s="42">
        <v>75417930</v>
      </c>
      <c r="G152" s="42">
        <v>46830616</v>
      </c>
      <c r="H152" s="42">
        <v>339252079</v>
      </c>
      <c r="I152" s="42">
        <v>282321931</v>
      </c>
      <c r="J152" s="42">
        <v>15864283281.26</v>
      </c>
      <c r="K152" s="112">
        <v>677587883.93000007</v>
      </c>
      <c r="L152" s="119">
        <f t="shared" si="5"/>
        <v>17437464438.189999</v>
      </c>
      <c r="M152" s="56">
        <v>0</v>
      </c>
      <c r="N152" s="42">
        <v>0</v>
      </c>
      <c r="O152" s="43">
        <f t="shared" si="4"/>
        <v>34874928876.379997</v>
      </c>
      <c r="Q152" s="2"/>
      <c r="R152" s="2"/>
    </row>
    <row r="153" spans="1:18" s="71" customFormat="1" outlineLevel="2" x14ac:dyDescent="0.25">
      <c r="A153" s="2"/>
      <c r="B153" s="40" t="s">
        <v>28</v>
      </c>
      <c r="C153" s="95" t="s">
        <v>320</v>
      </c>
      <c r="D153" s="41" t="s">
        <v>321</v>
      </c>
      <c r="E153" s="42">
        <v>0</v>
      </c>
      <c r="F153" s="42">
        <v>0</v>
      </c>
      <c r="G153" s="42">
        <v>0</v>
      </c>
      <c r="H153" s="42">
        <v>0</v>
      </c>
      <c r="I153" s="42">
        <v>0</v>
      </c>
      <c r="J153" s="42">
        <v>0</v>
      </c>
      <c r="K153" s="112">
        <v>1399819.21</v>
      </c>
      <c r="L153" s="119">
        <f t="shared" si="5"/>
        <v>1399819.21</v>
      </c>
      <c r="M153" s="56">
        <v>0</v>
      </c>
      <c r="N153" s="42">
        <v>0</v>
      </c>
      <c r="O153" s="43">
        <f t="shared" si="4"/>
        <v>2799638.42</v>
      </c>
      <c r="Q153" s="2"/>
      <c r="R153" s="2"/>
    </row>
    <row r="154" spans="1:18" s="71" customFormat="1" outlineLevel="2" x14ac:dyDescent="0.25">
      <c r="A154" s="2"/>
      <c r="B154" s="40" t="s">
        <v>28</v>
      </c>
      <c r="C154" s="95" t="s">
        <v>322</v>
      </c>
      <c r="D154" s="41" t="s">
        <v>323</v>
      </c>
      <c r="E154" s="42">
        <v>0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112">
        <v>12969</v>
      </c>
      <c r="L154" s="119">
        <f t="shared" si="5"/>
        <v>12969</v>
      </c>
      <c r="M154" s="56">
        <v>0</v>
      </c>
      <c r="N154" s="42">
        <v>0</v>
      </c>
      <c r="O154" s="43">
        <f t="shared" si="4"/>
        <v>25938</v>
      </c>
      <c r="Q154" s="2"/>
      <c r="R154" s="2"/>
    </row>
    <row r="155" spans="1:18" s="71" customFormat="1" outlineLevel="2" x14ac:dyDescent="0.25">
      <c r="A155" s="2"/>
      <c r="B155" s="40" t="s">
        <v>29</v>
      </c>
      <c r="C155" s="95">
        <v>800053550</v>
      </c>
      <c r="D155" s="41" t="s">
        <v>214</v>
      </c>
      <c r="E155" s="42">
        <v>0</v>
      </c>
      <c r="F155" s="42">
        <v>0</v>
      </c>
      <c r="G155" s="42">
        <v>2800000</v>
      </c>
      <c r="H155" s="42">
        <v>2800000</v>
      </c>
      <c r="I155" s="42">
        <v>0</v>
      </c>
      <c r="J155" s="42">
        <v>0</v>
      </c>
      <c r="K155" s="112">
        <v>0</v>
      </c>
      <c r="L155" s="119">
        <f t="shared" si="5"/>
        <v>5600000</v>
      </c>
      <c r="M155" s="56">
        <v>0</v>
      </c>
      <c r="N155" s="42">
        <v>0</v>
      </c>
      <c r="O155" s="43">
        <f t="shared" si="4"/>
        <v>11200000</v>
      </c>
      <c r="Q155" s="2"/>
      <c r="R155" s="2"/>
    </row>
    <row r="156" spans="1:18" s="71" customFormat="1" outlineLevel="2" x14ac:dyDescent="0.25">
      <c r="A156" s="2"/>
      <c r="B156" s="40" t="s">
        <v>29</v>
      </c>
      <c r="C156" s="95">
        <v>800149384</v>
      </c>
      <c r="D156" s="41" t="s">
        <v>215</v>
      </c>
      <c r="E156" s="42">
        <v>0</v>
      </c>
      <c r="F156" s="42">
        <v>0</v>
      </c>
      <c r="G156" s="42">
        <v>0</v>
      </c>
      <c r="H156" s="42">
        <v>0</v>
      </c>
      <c r="I156" s="42">
        <v>116900</v>
      </c>
      <c r="J156" s="42">
        <v>2742300</v>
      </c>
      <c r="K156" s="112">
        <v>0</v>
      </c>
      <c r="L156" s="119">
        <f t="shared" si="5"/>
        <v>2859200</v>
      </c>
      <c r="M156" s="56">
        <v>0</v>
      </c>
      <c r="N156" s="42">
        <v>0</v>
      </c>
      <c r="O156" s="43">
        <f t="shared" si="4"/>
        <v>5718400</v>
      </c>
      <c r="Q156" s="2"/>
      <c r="R156" s="2"/>
    </row>
    <row r="157" spans="1:18" s="71" customFormat="1" outlineLevel="2" x14ac:dyDescent="0.25">
      <c r="A157" s="2"/>
      <c r="B157" s="40" t="s">
        <v>29</v>
      </c>
      <c r="C157" s="95">
        <v>800250634</v>
      </c>
      <c r="D157" s="41" t="s">
        <v>216</v>
      </c>
      <c r="E157" s="42">
        <v>0</v>
      </c>
      <c r="F157" s="42">
        <v>0</v>
      </c>
      <c r="G157" s="42">
        <v>0</v>
      </c>
      <c r="H157" s="42">
        <v>0</v>
      </c>
      <c r="I157" s="42">
        <v>0</v>
      </c>
      <c r="J157" s="42">
        <v>3201687</v>
      </c>
      <c r="K157" s="112">
        <v>3428287</v>
      </c>
      <c r="L157" s="119">
        <f t="shared" si="5"/>
        <v>6629974</v>
      </c>
      <c r="M157" s="56">
        <v>0</v>
      </c>
      <c r="N157" s="42">
        <v>0</v>
      </c>
      <c r="O157" s="43">
        <f t="shared" si="4"/>
        <v>13259948</v>
      </c>
      <c r="Q157" s="2"/>
      <c r="R157" s="2"/>
    </row>
    <row r="158" spans="1:18" s="71" customFormat="1" outlineLevel="2" x14ac:dyDescent="0.25">
      <c r="A158" s="2"/>
      <c r="B158" s="40" t="s">
        <v>29</v>
      </c>
      <c r="C158" s="95">
        <v>813005431</v>
      </c>
      <c r="D158" s="41" t="s">
        <v>217</v>
      </c>
      <c r="E158" s="42">
        <v>1001963</v>
      </c>
      <c r="F158" s="42">
        <v>17170369</v>
      </c>
      <c r="G158" s="42">
        <v>0</v>
      </c>
      <c r="H158" s="42">
        <v>0</v>
      </c>
      <c r="I158" s="42">
        <v>243002</v>
      </c>
      <c r="J158" s="42">
        <v>20863437.5</v>
      </c>
      <c r="K158" s="112">
        <v>803842.15</v>
      </c>
      <c r="L158" s="119">
        <f t="shared" si="5"/>
        <v>40082613.649999999</v>
      </c>
      <c r="M158" s="56">
        <v>0</v>
      </c>
      <c r="N158" s="42">
        <v>0</v>
      </c>
      <c r="O158" s="43">
        <f t="shared" si="4"/>
        <v>80165227.299999997</v>
      </c>
      <c r="Q158" s="2"/>
      <c r="R158" s="2"/>
    </row>
    <row r="159" spans="1:18" s="71" customFormat="1" outlineLevel="2" x14ac:dyDescent="0.25">
      <c r="A159" s="2"/>
      <c r="B159" s="40" t="s">
        <v>29</v>
      </c>
      <c r="C159" s="95">
        <v>830120157</v>
      </c>
      <c r="D159" s="41" t="s">
        <v>218</v>
      </c>
      <c r="E159" s="42">
        <v>0</v>
      </c>
      <c r="F159" s="42">
        <v>0</v>
      </c>
      <c r="G159" s="42">
        <v>0</v>
      </c>
      <c r="H159" s="42">
        <v>5172300</v>
      </c>
      <c r="I159" s="42">
        <v>0</v>
      </c>
      <c r="J159" s="42">
        <v>0</v>
      </c>
      <c r="K159" s="112">
        <v>0</v>
      </c>
      <c r="L159" s="119">
        <f t="shared" si="5"/>
        <v>5172300</v>
      </c>
      <c r="M159" s="56">
        <v>0</v>
      </c>
      <c r="N159" s="42">
        <v>0</v>
      </c>
      <c r="O159" s="43">
        <f t="shared" si="4"/>
        <v>10344600</v>
      </c>
      <c r="Q159" s="2"/>
      <c r="R159" s="2"/>
    </row>
    <row r="160" spans="1:18" s="71" customFormat="1" outlineLevel="2" x14ac:dyDescent="0.25">
      <c r="A160" s="2"/>
      <c r="B160" s="40" t="s">
        <v>29</v>
      </c>
      <c r="C160" s="95">
        <v>860006656</v>
      </c>
      <c r="D160" s="41" t="s">
        <v>219</v>
      </c>
      <c r="E160" s="42">
        <v>2280900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112">
        <v>0</v>
      </c>
      <c r="L160" s="119">
        <f t="shared" si="5"/>
        <v>2280900</v>
      </c>
      <c r="M160" s="56">
        <v>0</v>
      </c>
      <c r="N160" s="42">
        <v>0</v>
      </c>
      <c r="O160" s="43">
        <f t="shared" si="4"/>
        <v>4561800</v>
      </c>
      <c r="Q160" s="2"/>
      <c r="R160" s="2"/>
    </row>
    <row r="161" spans="1:18" s="71" customFormat="1" outlineLevel="2" x14ac:dyDescent="0.25">
      <c r="A161" s="2"/>
      <c r="B161" s="40" t="s">
        <v>29</v>
      </c>
      <c r="C161" s="95">
        <v>860015536</v>
      </c>
      <c r="D161" s="41" t="s">
        <v>290</v>
      </c>
      <c r="E161" s="42">
        <v>2280900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112">
        <v>0</v>
      </c>
      <c r="L161" s="119">
        <f t="shared" si="5"/>
        <v>2280900</v>
      </c>
      <c r="M161" s="56">
        <v>0</v>
      </c>
      <c r="N161" s="42">
        <v>0</v>
      </c>
      <c r="O161" s="43">
        <f t="shared" si="4"/>
        <v>4561800</v>
      </c>
      <c r="Q161" s="2"/>
      <c r="R161" s="2"/>
    </row>
    <row r="162" spans="1:18" s="71" customFormat="1" outlineLevel="2" x14ac:dyDescent="0.25">
      <c r="A162" s="2"/>
      <c r="B162" s="40" t="s">
        <v>29</v>
      </c>
      <c r="C162" s="95">
        <v>860035992</v>
      </c>
      <c r="D162" s="41" t="s">
        <v>220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6437400</v>
      </c>
      <c r="K162" s="112">
        <v>0</v>
      </c>
      <c r="L162" s="119">
        <f t="shared" si="5"/>
        <v>6437400</v>
      </c>
      <c r="M162" s="56">
        <v>0</v>
      </c>
      <c r="N162" s="42">
        <v>0</v>
      </c>
      <c r="O162" s="43">
        <f t="shared" si="4"/>
        <v>12874800</v>
      </c>
      <c r="Q162" s="2"/>
      <c r="R162" s="2"/>
    </row>
    <row r="163" spans="1:18" s="71" customFormat="1" outlineLevel="2" x14ac:dyDescent="0.25">
      <c r="A163" s="2"/>
      <c r="B163" s="40" t="s">
        <v>29</v>
      </c>
      <c r="C163" s="95">
        <v>860037950</v>
      </c>
      <c r="D163" s="41" t="s">
        <v>221</v>
      </c>
      <c r="E163" s="42">
        <v>0</v>
      </c>
      <c r="F163" s="42">
        <v>0</v>
      </c>
      <c r="G163" s="42">
        <v>0</v>
      </c>
      <c r="H163" s="42">
        <v>0</v>
      </c>
      <c r="I163" s="42">
        <v>0</v>
      </c>
      <c r="J163" s="42">
        <v>1602300</v>
      </c>
      <c r="K163" s="112">
        <v>0</v>
      </c>
      <c r="L163" s="119">
        <f t="shared" si="5"/>
        <v>1602300</v>
      </c>
      <c r="M163" s="56">
        <v>0</v>
      </c>
      <c r="N163" s="42">
        <v>0</v>
      </c>
      <c r="O163" s="43">
        <f t="shared" si="4"/>
        <v>3204600</v>
      </c>
      <c r="Q163" s="2"/>
      <c r="R163" s="2"/>
    </row>
    <row r="164" spans="1:18" s="71" customFormat="1" outlineLevel="2" x14ac:dyDescent="0.25">
      <c r="A164" s="2"/>
      <c r="B164" s="40" t="s">
        <v>29</v>
      </c>
      <c r="C164" s="95">
        <v>890102768</v>
      </c>
      <c r="D164" s="41" t="s">
        <v>222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1268360</v>
      </c>
      <c r="K164" s="112">
        <v>0</v>
      </c>
      <c r="L164" s="119">
        <f t="shared" si="5"/>
        <v>1268360</v>
      </c>
      <c r="M164" s="56">
        <v>0</v>
      </c>
      <c r="N164" s="42">
        <v>0</v>
      </c>
      <c r="O164" s="43">
        <f t="shared" si="4"/>
        <v>2536720</v>
      </c>
      <c r="Q164" s="2"/>
      <c r="R164" s="2"/>
    </row>
    <row r="165" spans="1:18" s="71" customFormat="1" outlineLevel="2" x14ac:dyDescent="0.25">
      <c r="A165" s="2"/>
      <c r="B165" s="40" t="s">
        <v>29</v>
      </c>
      <c r="C165" s="95">
        <v>891180084</v>
      </c>
      <c r="D165" s="41" t="s">
        <v>223</v>
      </c>
      <c r="E165" s="42">
        <v>0</v>
      </c>
      <c r="F165" s="42">
        <v>0</v>
      </c>
      <c r="G165" s="42">
        <v>0</v>
      </c>
      <c r="H165" s="42">
        <v>0</v>
      </c>
      <c r="I165" s="42">
        <v>0</v>
      </c>
      <c r="J165" s="42">
        <v>1045113</v>
      </c>
      <c r="K165" s="112">
        <v>0</v>
      </c>
      <c r="L165" s="119">
        <f t="shared" si="5"/>
        <v>1045113</v>
      </c>
      <c r="M165" s="56">
        <v>0</v>
      </c>
      <c r="N165" s="42">
        <v>0</v>
      </c>
      <c r="O165" s="43">
        <f t="shared" si="4"/>
        <v>2090226</v>
      </c>
      <c r="Q165" s="2"/>
      <c r="R165" s="2"/>
    </row>
    <row r="166" spans="1:18" s="71" customFormat="1" outlineLevel="2" x14ac:dyDescent="0.25">
      <c r="A166" s="2"/>
      <c r="B166" s="40" t="s">
        <v>29</v>
      </c>
      <c r="C166" s="95">
        <v>900033371</v>
      </c>
      <c r="D166" s="41" t="s">
        <v>224</v>
      </c>
      <c r="E166" s="42">
        <v>0</v>
      </c>
      <c r="F166" s="42">
        <v>0</v>
      </c>
      <c r="G166" s="42">
        <v>0</v>
      </c>
      <c r="H166" s="42">
        <v>0</v>
      </c>
      <c r="I166" s="42">
        <v>1667300</v>
      </c>
      <c r="J166" s="42">
        <v>4099009</v>
      </c>
      <c r="K166" s="112">
        <v>0</v>
      </c>
      <c r="L166" s="119">
        <f t="shared" si="5"/>
        <v>5766309</v>
      </c>
      <c r="M166" s="56">
        <v>0</v>
      </c>
      <c r="N166" s="42">
        <v>0</v>
      </c>
      <c r="O166" s="43">
        <f t="shared" si="4"/>
        <v>11532618</v>
      </c>
      <c r="Q166" s="2"/>
      <c r="R166" s="2"/>
    </row>
    <row r="167" spans="1:18" s="71" customFormat="1" outlineLevel="2" x14ac:dyDescent="0.25">
      <c r="A167" s="2"/>
      <c r="B167" s="40" t="s">
        <v>29</v>
      </c>
      <c r="C167" s="95">
        <v>900210981</v>
      </c>
      <c r="D167" s="41" t="s">
        <v>291</v>
      </c>
      <c r="E167" s="42">
        <v>3304400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112">
        <v>0</v>
      </c>
      <c r="L167" s="119">
        <f t="shared" si="5"/>
        <v>3304400</v>
      </c>
      <c r="M167" s="56">
        <v>0</v>
      </c>
      <c r="N167" s="42">
        <v>0</v>
      </c>
      <c r="O167" s="43">
        <f t="shared" si="4"/>
        <v>6608800</v>
      </c>
      <c r="Q167" s="2"/>
      <c r="R167" s="2"/>
    </row>
    <row r="168" spans="1:18" s="71" customFormat="1" outlineLevel="2" x14ac:dyDescent="0.25">
      <c r="A168" s="2"/>
      <c r="B168" s="40" t="s">
        <v>29</v>
      </c>
      <c r="C168" s="95">
        <v>900256090</v>
      </c>
      <c r="D168" s="41" t="s">
        <v>225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2411700</v>
      </c>
      <c r="K168" s="112">
        <v>0</v>
      </c>
      <c r="L168" s="119">
        <f t="shared" si="5"/>
        <v>2411700</v>
      </c>
      <c r="M168" s="56">
        <v>0</v>
      </c>
      <c r="N168" s="42">
        <v>0</v>
      </c>
      <c r="O168" s="43">
        <f t="shared" si="4"/>
        <v>4823400</v>
      </c>
      <c r="Q168" s="2"/>
      <c r="R168" s="2"/>
    </row>
    <row r="169" spans="1:18" s="71" customFormat="1" outlineLevel="2" x14ac:dyDescent="0.25">
      <c r="A169" s="2"/>
      <c r="B169" s="40" t="s">
        <v>29</v>
      </c>
      <c r="C169" s="95">
        <v>900357414</v>
      </c>
      <c r="D169" s="41" t="s">
        <v>226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3757220</v>
      </c>
      <c r="K169" s="112">
        <v>0</v>
      </c>
      <c r="L169" s="119">
        <f t="shared" si="5"/>
        <v>3757220</v>
      </c>
      <c r="M169" s="56">
        <v>0</v>
      </c>
      <c r="N169" s="42">
        <v>0</v>
      </c>
      <c r="O169" s="43">
        <f t="shared" si="4"/>
        <v>7514440</v>
      </c>
      <c r="Q169" s="2"/>
      <c r="R169" s="2"/>
    </row>
    <row r="170" spans="1:18" s="71" customFormat="1" outlineLevel="2" x14ac:dyDescent="0.25">
      <c r="A170" s="2"/>
      <c r="B170" s="40" t="s">
        <v>29</v>
      </c>
      <c r="C170" s="95">
        <v>901126913</v>
      </c>
      <c r="D170" s="41" t="s">
        <v>227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1156813</v>
      </c>
      <c r="K170" s="112">
        <v>0</v>
      </c>
      <c r="L170" s="119">
        <f t="shared" si="5"/>
        <v>1156813</v>
      </c>
      <c r="M170" s="56">
        <v>0</v>
      </c>
      <c r="N170" s="42">
        <v>0</v>
      </c>
      <c r="O170" s="43">
        <f t="shared" si="4"/>
        <v>2313626</v>
      </c>
      <c r="Q170" s="2"/>
      <c r="R170" s="2"/>
    </row>
    <row r="171" spans="1:18" s="71" customFormat="1" outlineLevel="2" x14ac:dyDescent="0.25">
      <c r="A171" s="2"/>
      <c r="B171" s="40" t="s">
        <v>29</v>
      </c>
      <c r="C171" s="95">
        <v>901127065</v>
      </c>
      <c r="D171" s="41" t="s">
        <v>228</v>
      </c>
      <c r="E171" s="42">
        <v>0</v>
      </c>
      <c r="F171" s="42">
        <v>0</v>
      </c>
      <c r="G171" s="42">
        <v>0</v>
      </c>
      <c r="H171" s="42">
        <v>0</v>
      </c>
      <c r="I171" s="42">
        <v>0</v>
      </c>
      <c r="J171" s="42">
        <v>1262581</v>
      </c>
      <c r="K171" s="112">
        <v>0</v>
      </c>
      <c r="L171" s="119">
        <f t="shared" si="5"/>
        <v>1262581</v>
      </c>
      <c r="M171" s="56">
        <v>0</v>
      </c>
      <c r="N171" s="42">
        <v>0</v>
      </c>
      <c r="O171" s="43">
        <f t="shared" si="4"/>
        <v>2525162</v>
      </c>
      <c r="Q171" s="2"/>
      <c r="R171" s="2"/>
    </row>
    <row r="172" spans="1:18" s="71" customFormat="1" outlineLevel="2" x14ac:dyDescent="0.25">
      <c r="A172" s="2"/>
      <c r="B172" s="40" t="s">
        <v>29</v>
      </c>
      <c r="C172" s="95">
        <v>901127521</v>
      </c>
      <c r="D172" s="41" t="s">
        <v>229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112">
        <v>3884893</v>
      </c>
      <c r="L172" s="119">
        <f t="shared" si="5"/>
        <v>3884893</v>
      </c>
      <c r="M172" s="56">
        <v>0</v>
      </c>
      <c r="N172" s="42">
        <v>0</v>
      </c>
      <c r="O172" s="43">
        <f t="shared" si="4"/>
        <v>7769786</v>
      </c>
      <c r="Q172" s="2"/>
      <c r="R172" s="2"/>
    </row>
    <row r="173" spans="1:18" s="71" customFormat="1" outlineLevel="2" x14ac:dyDescent="0.25">
      <c r="A173" s="2"/>
      <c r="B173" s="40" t="s">
        <v>29</v>
      </c>
      <c r="C173" s="95">
        <v>901153056</v>
      </c>
      <c r="D173" s="41" t="s">
        <v>230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1210079</v>
      </c>
      <c r="K173" s="112">
        <v>0</v>
      </c>
      <c r="L173" s="119">
        <f t="shared" si="5"/>
        <v>1210079</v>
      </c>
      <c r="M173" s="56">
        <v>0</v>
      </c>
      <c r="N173" s="42">
        <v>0</v>
      </c>
      <c r="O173" s="43">
        <f t="shared" si="4"/>
        <v>2420158</v>
      </c>
      <c r="Q173" s="2"/>
      <c r="R173" s="2"/>
    </row>
    <row r="174" spans="1:18" s="71" customFormat="1" outlineLevel="2" x14ac:dyDescent="0.25">
      <c r="A174" s="2"/>
      <c r="B174" s="40" t="s">
        <v>29</v>
      </c>
      <c r="C174" s="95">
        <v>901153500</v>
      </c>
      <c r="D174" s="41" t="s">
        <v>231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1484312</v>
      </c>
      <c r="K174" s="112">
        <v>0</v>
      </c>
      <c r="L174" s="119">
        <f t="shared" si="5"/>
        <v>1484312</v>
      </c>
      <c r="M174" s="56">
        <v>0</v>
      </c>
      <c r="N174" s="42">
        <v>0</v>
      </c>
      <c r="O174" s="43">
        <f t="shared" si="4"/>
        <v>2968624</v>
      </c>
      <c r="Q174" s="2"/>
      <c r="R174" s="2"/>
    </row>
    <row r="175" spans="1:18" s="71" customFormat="1" outlineLevel="2" x14ac:dyDescent="0.25">
      <c r="A175" s="2"/>
      <c r="B175" s="40" t="s">
        <v>30</v>
      </c>
      <c r="C175" s="95">
        <v>800197177</v>
      </c>
      <c r="D175" s="41" t="s">
        <v>232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714236036</v>
      </c>
      <c r="K175" s="112">
        <v>0</v>
      </c>
      <c r="L175" s="119">
        <f t="shared" si="5"/>
        <v>714236036</v>
      </c>
      <c r="M175" s="56">
        <v>0</v>
      </c>
      <c r="N175" s="42">
        <v>0</v>
      </c>
      <c r="O175" s="43">
        <f t="shared" si="4"/>
        <v>1428472072</v>
      </c>
      <c r="Q175" s="2"/>
      <c r="R175" s="2"/>
    </row>
    <row r="176" spans="1:18" s="71" customFormat="1" outlineLevel="2" x14ac:dyDescent="0.25">
      <c r="A176" s="2"/>
      <c r="B176" s="40" t="s">
        <v>30</v>
      </c>
      <c r="C176" s="95">
        <v>800216538</v>
      </c>
      <c r="D176" s="41" t="s">
        <v>233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24794908</v>
      </c>
      <c r="K176" s="112">
        <v>0</v>
      </c>
      <c r="L176" s="119">
        <f t="shared" si="5"/>
        <v>24794908</v>
      </c>
      <c r="M176" s="56">
        <v>0</v>
      </c>
      <c r="N176" s="42">
        <v>0</v>
      </c>
      <c r="O176" s="43">
        <f t="shared" si="4"/>
        <v>49589816</v>
      </c>
      <c r="Q176" s="2"/>
      <c r="R176" s="2"/>
    </row>
    <row r="177" spans="1:18" s="71" customFormat="1" outlineLevel="2" x14ac:dyDescent="0.25">
      <c r="A177" s="2"/>
      <c r="B177" s="40" t="s">
        <v>30</v>
      </c>
      <c r="C177" s="95">
        <v>830077633</v>
      </c>
      <c r="D177" s="41" t="s">
        <v>234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3927200</v>
      </c>
      <c r="K177" s="112">
        <v>0</v>
      </c>
      <c r="L177" s="119">
        <f t="shared" si="5"/>
        <v>3927200</v>
      </c>
      <c r="M177" s="56">
        <v>0</v>
      </c>
      <c r="N177" s="42">
        <v>0</v>
      </c>
      <c r="O177" s="43">
        <f t="shared" si="4"/>
        <v>7854400</v>
      </c>
      <c r="Q177" s="2"/>
      <c r="R177" s="2"/>
    </row>
    <row r="178" spans="1:18" s="71" customFormat="1" outlineLevel="2" x14ac:dyDescent="0.25">
      <c r="A178" s="2"/>
      <c r="B178" s="40" t="s">
        <v>30</v>
      </c>
      <c r="C178" s="95">
        <v>901034790</v>
      </c>
      <c r="D178" s="41" t="s">
        <v>235</v>
      </c>
      <c r="E178" s="42">
        <v>0</v>
      </c>
      <c r="F178" s="42">
        <v>0</v>
      </c>
      <c r="G178" s="42">
        <v>0</v>
      </c>
      <c r="H178" s="42">
        <v>517400</v>
      </c>
      <c r="I178" s="42">
        <v>0</v>
      </c>
      <c r="J178" s="42">
        <v>1674400</v>
      </c>
      <c r="K178" s="112">
        <v>0</v>
      </c>
      <c r="L178" s="119">
        <f t="shared" si="5"/>
        <v>2191800</v>
      </c>
      <c r="M178" s="56">
        <v>0</v>
      </c>
      <c r="N178" s="42">
        <v>0</v>
      </c>
      <c r="O178" s="43">
        <f t="shared" si="4"/>
        <v>4383600</v>
      </c>
      <c r="Q178" s="2"/>
      <c r="R178" s="2"/>
    </row>
    <row r="179" spans="1:18" s="71" customFormat="1" outlineLevel="2" x14ac:dyDescent="0.25">
      <c r="A179" s="2"/>
      <c r="B179" s="40" t="s">
        <v>67</v>
      </c>
      <c r="C179" s="95">
        <v>860045904</v>
      </c>
      <c r="D179" s="41" t="s">
        <v>236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215118087</v>
      </c>
      <c r="K179" s="112">
        <v>0</v>
      </c>
      <c r="L179" s="119">
        <f t="shared" si="5"/>
        <v>215118087</v>
      </c>
      <c r="M179" s="56">
        <v>0</v>
      </c>
      <c r="N179" s="42">
        <v>0</v>
      </c>
      <c r="O179" s="43">
        <f t="shared" si="4"/>
        <v>430236174</v>
      </c>
      <c r="Q179" s="2"/>
      <c r="R179" s="2"/>
    </row>
    <row r="180" spans="1:18" s="71" customFormat="1" outlineLevel="2" x14ac:dyDescent="0.25">
      <c r="A180" s="2"/>
      <c r="B180" s="40" t="s">
        <v>37</v>
      </c>
      <c r="C180" s="95">
        <v>800140949</v>
      </c>
      <c r="D180" s="41" t="s">
        <v>237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10514312199.67</v>
      </c>
      <c r="K180" s="112">
        <v>0</v>
      </c>
      <c r="L180" s="119">
        <f t="shared" si="5"/>
        <v>10514312199.67</v>
      </c>
      <c r="M180" s="56">
        <v>-148492488.25000003</v>
      </c>
      <c r="N180" s="42">
        <v>0</v>
      </c>
      <c r="O180" s="43">
        <f t="shared" si="4"/>
        <v>20880131911.09</v>
      </c>
      <c r="Q180" s="2"/>
      <c r="R180" s="2"/>
    </row>
    <row r="181" spans="1:18" s="71" customFormat="1" outlineLevel="2" x14ac:dyDescent="0.25">
      <c r="A181" s="2"/>
      <c r="B181" s="40" t="s">
        <v>37</v>
      </c>
      <c r="C181" s="95">
        <v>800250119</v>
      </c>
      <c r="D181" s="41" t="s">
        <v>238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586320013.97000015</v>
      </c>
      <c r="K181" s="112">
        <v>0</v>
      </c>
      <c r="L181" s="119">
        <f t="shared" si="5"/>
        <v>586320013.97000015</v>
      </c>
      <c r="M181" s="56">
        <v>-5164412.34</v>
      </c>
      <c r="N181" s="42">
        <v>0</v>
      </c>
      <c r="O181" s="43">
        <f t="shared" si="4"/>
        <v>1167475615.6000004</v>
      </c>
      <c r="Q181" s="2"/>
      <c r="R181" s="2"/>
    </row>
    <row r="182" spans="1:18" s="71" customFormat="1" outlineLevel="2" x14ac:dyDescent="0.25">
      <c r="A182" s="2"/>
      <c r="B182" s="40" t="s">
        <v>37</v>
      </c>
      <c r="C182" s="95">
        <v>804002105</v>
      </c>
      <c r="D182" s="41" t="s">
        <v>239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55547344</v>
      </c>
      <c r="K182" s="112">
        <v>0</v>
      </c>
      <c r="L182" s="119">
        <f t="shared" si="5"/>
        <v>55547344</v>
      </c>
      <c r="M182" s="56">
        <v>0</v>
      </c>
      <c r="N182" s="42">
        <v>0</v>
      </c>
      <c r="O182" s="43">
        <f t="shared" si="4"/>
        <v>111094688</v>
      </c>
      <c r="Q182" s="2"/>
      <c r="R182" s="2"/>
    </row>
    <row r="183" spans="1:18" s="71" customFormat="1" outlineLevel="2" x14ac:dyDescent="0.25">
      <c r="A183" s="2"/>
      <c r="B183" s="40" t="s">
        <v>37</v>
      </c>
      <c r="C183" s="95">
        <v>805000427</v>
      </c>
      <c r="D183" s="41" t="s">
        <v>240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2682143612.7799997</v>
      </c>
      <c r="K183" s="112">
        <v>0</v>
      </c>
      <c r="L183" s="119">
        <f t="shared" si="5"/>
        <v>2682143612.7799997</v>
      </c>
      <c r="M183" s="56">
        <v>0</v>
      </c>
      <c r="N183" s="42">
        <v>0</v>
      </c>
      <c r="O183" s="43">
        <f t="shared" si="4"/>
        <v>5364287225.5599995</v>
      </c>
      <c r="Q183" s="2"/>
      <c r="R183" s="2"/>
    </row>
    <row r="184" spans="1:18" s="71" customFormat="1" outlineLevel="2" x14ac:dyDescent="0.25">
      <c r="A184" s="2"/>
      <c r="B184" s="40" t="s">
        <v>37</v>
      </c>
      <c r="C184" s="95">
        <v>811004055</v>
      </c>
      <c r="D184" s="41" t="s">
        <v>241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238355</v>
      </c>
      <c r="K184" s="112">
        <v>0</v>
      </c>
      <c r="L184" s="119">
        <f t="shared" si="5"/>
        <v>238355</v>
      </c>
      <c r="M184" s="56">
        <v>0</v>
      </c>
      <c r="N184" s="42">
        <v>0</v>
      </c>
      <c r="O184" s="43">
        <f t="shared" si="4"/>
        <v>476710</v>
      </c>
      <c r="Q184" s="2"/>
      <c r="R184" s="2"/>
    </row>
    <row r="185" spans="1:18" s="71" customFormat="1" outlineLevel="2" x14ac:dyDescent="0.25">
      <c r="A185" s="2"/>
      <c r="B185" s="40" t="s">
        <v>37</v>
      </c>
      <c r="C185" s="95">
        <v>818000140</v>
      </c>
      <c r="D185" s="41" t="s">
        <v>242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37115410</v>
      </c>
      <c r="K185" s="112">
        <v>0</v>
      </c>
      <c r="L185" s="119">
        <f t="shared" si="5"/>
        <v>37115410</v>
      </c>
      <c r="M185" s="56">
        <v>0</v>
      </c>
      <c r="N185" s="42">
        <v>0</v>
      </c>
      <c r="O185" s="43">
        <f t="shared" si="4"/>
        <v>74230820</v>
      </c>
      <c r="Q185" s="2"/>
      <c r="R185" s="2"/>
    </row>
    <row r="186" spans="1:18" s="71" customFormat="1" outlineLevel="2" x14ac:dyDescent="0.25">
      <c r="A186" s="2"/>
      <c r="B186" s="40" t="s">
        <v>37</v>
      </c>
      <c r="C186" s="95">
        <v>830009783</v>
      </c>
      <c r="D186" s="41" t="s">
        <v>243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6682091773.3500271</v>
      </c>
      <c r="K186" s="112">
        <v>0</v>
      </c>
      <c r="L186" s="119">
        <f t="shared" si="5"/>
        <v>6682091773.3500271</v>
      </c>
      <c r="M186" s="56">
        <v>0</v>
      </c>
      <c r="N186" s="42">
        <v>0</v>
      </c>
      <c r="O186" s="43">
        <f t="shared" si="4"/>
        <v>13364183546.700054</v>
      </c>
      <c r="Q186" s="2"/>
      <c r="R186" s="2"/>
    </row>
    <row r="187" spans="1:18" s="71" customFormat="1" outlineLevel="2" x14ac:dyDescent="0.25">
      <c r="A187" s="2"/>
      <c r="B187" s="40" t="s">
        <v>37</v>
      </c>
      <c r="C187" s="95">
        <v>830074184</v>
      </c>
      <c r="D187" s="41" t="s">
        <v>244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710714896.61999989</v>
      </c>
      <c r="K187" s="112">
        <v>0</v>
      </c>
      <c r="L187" s="119">
        <f t="shared" si="5"/>
        <v>710714896.61999989</v>
      </c>
      <c r="M187" s="56">
        <v>0</v>
      </c>
      <c r="N187" s="42">
        <v>0</v>
      </c>
      <c r="O187" s="43">
        <f t="shared" si="4"/>
        <v>1421429793.2399998</v>
      </c>
      <c r="Q187" s="2"/>
      <c r="R187" s="2"/>
    </row>
    <row r="188" spans="1:18" s="71" customFormat="1" outlineLevel="2" x14ac:dyDescent="0.25">
      <c r="A188" s="2"/>
      <c r="B188" s="40" t="s">
        <v>37</v>
      </c>
      <c r="C188" s="95">
        <v>832000760</v>
      </c>
      <c r="D188" s="41" t="s">
        <v>245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11323117</v>
      </c>
      <c r="K188" s="112">
        <v>0</v>
      </c>
      <c r="L188" s="119">
        <f t="shared" si="5"/>
        <v>11323117</v>
      </c>
      <c r="M188" s="56">
        <v>0</v>
      </c>
      <c r="N188" s="42">
        <v>0</v>
      </c>
      <c r="O188" s="43">
        <f t="shared" si="4"/>
        <v>22646234</v>
      </c>
      <c r="Q188" s="2"/>
      <c r="R188" s="2"/>
    </row>
    <row r="189" spans="1:18" s="71" customFormat="1" outlineLevel="2" x14ac:dyDescent="0.25">
      <c r="A189" s="2"/>
      <c r="B189" s="40" t="s">
        <v>37</v>
      </c>
      <c r="C189" s="95">
        <v>860045904</v>
      </c>
      <c r="D189" s="41" t="s">
        <v>236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330861977.45000005</v>
      </c>
      <c r="K189" s="112">
        <v>0</v>
      </c>
      <c r="L189" s="119">
        <f t="shared" si="5"/>
        <v>330861977.45000005</v>
      </c>
      <c r="M189" s="56">
        <v>0</v>
      </c>
      <c r="N189" s="42">
        <v>0</v>
      </c>
      <c r="O189" s="43">
        <f t="shared" si="4"/>
        <v>661723954.9000001</v>
      </c>
      <c r="Q189" s="2"/>
      <c r="R189" s="2"/>
    </row>
    <row r="190" spans="1:18" s="71" customFormat="1" outlineLevel="2" x14ac:dyDescent="0.25">
      <c r="A190" s="2"/>
      <c r="B190" s="40" t="s">
        <v>37</v>
      </c>
      <c r="C190" s="95">
        <v>891180008</v>
      </c>
      <c r="D190" s="41" t="s">
        <v>246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4102258</v>
      </c>
      <c r="K190" s="112">
        <v>0</v>
      </c>
      <c r="L190" s="119">
        <f t="shared" si="5"/>
        <v>4102258</v>
      </c>
      <c r="M190" s="56">
        <v>-4032688</v>
      </c>
      <c r="N190" s="42">
        <v>0</v>
      </c>
      <c r="O190" s="43">
        <f t="shared" si="4"/>
        <v>4171828</v>
      </c>
      <c r="Q190" s="2"/>
      <c r="R190" s="2"/>
    </row>
    <row r="191" spans="1:18" s="71" customFormat="1" outlineLevel="2" x14ac:dyDescent="0.25">
      <c r="A191" s="2"/>
      <c r="B191" s="40" t="s">
        <v>37</v>
      </c>
      <c r="C191" s="95">
        <v>891280008</v>
      </c>
      <c r="D191" s="41" t="s">
        <v>247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405150</v>
      </c>
      <c r="K191" s="112">
        <v>0</v>
      </c>
      <c r="L191" s="119">
        <f t="shared" si="5"/>
        <v>405150</v>
      </c>
      <c r="M191" s="56">
        <v>-355233</v>
      </c>
      <c r="N191" s="42">
        <v>0</v>
      </c>
      <c r="O191" s="43">
        <f t="shared" si="4"/>
        <v>455067</v>
      </c>
      <c r="Q191" s="2"/>
      <c r="R191" s="2"/>
    </row>
    <row r="192" spans="1:18" s="71" customFormat="1" outlineLevel="2" x14ac:dyDescent="0.25">
      <c r="A192" s="2"/>
      <c r="B192" s="40" t="s">
        <v>37</v>
      </c>
      <c r="C192" s="95">
        <v>899999026</v>
      </c>
      <c r="D192" s="41" t="s">
        <v>248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467270745.03999996</v>
      </c>
      <c r="K192" s="112">
        <v>0</v>
      </c>
      <c r="L192" s="119">
        <f t="shared" si="5"/>
        <v>467270745.03999996</v>
      </c>
      <c r="M192" s="56">
        <v>-19746868.330000002</v>
      </c>
      <c r="N192" s="42">
        <v>0</v>
      </c>
      <c r="O192" s="43">
        <f t="shared" si="4"/>
        <v>914794621.74999988</v>
      </c>
      <c r="Q192" s="2"/>
      <c r="R192" s="2"/>
    </row>
    <row r="193" spans="1:18" s="71" customFormat="1" outlineLevel="2" x14ac:dyDescent="0.25">
      <c r="A193" s="2"/>
      <c r="B193" s="40" t="s">
        <v>37</v>
      </c>
      <c r="C193" s="95">
        <v>899999107</v>
      </c>
      <c r="D193" s="41" t="s">
        <v>249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475120612.26999998</v>
      </c>
      <c r="K193" s="112">
        <v>0</v>
      </c>
      <c r="L193" s="119">
        <f t="shared" si="5"/>
        <v>475120612.26999998</v>
      </c>
      <c r="M193" s="56">
        <v>0</v>
      </c>
      <c r="N193" s="42">
        <v>0</v>
      </c>
      <c r="O193" s="43">
        <f t="shared" si="4"/>
        <v>950241224.53999996</v>
      </c>
      <c r="Q193" s="2"/>
      <c r="R193" s="2"/>
    </row>
    <row r="194" spans="1:18" s="71" customFormat="1" outlineLevel="2" x14ac:dyDescent="0.25">
      <c r="A194" s="2"/>
      <c r="B194" s="40" t="s">
        <v>37</v>
      </c>
      <c r="C194" s="95">
        <v>901093846</v>
      </c>
      <c r="D194" s="41" t="s">
        <v>250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104982555</v>
      </c>
      <c r="K194" s="112">
        <v>0</v>
      </c>
      <c r="L194" s="119">
        <f t="shared" si="5"/>
        <v>104982555</v>
      </c>
      <c r="M194" s="56">
        <v>0</v>
      </c>
      <c r="N194" s="42">
        <v>0</v>
      </c>
      <c r="O194" s="43">
        <f t="shared" si="4"/>
        <v>209965110</v>
      </c>
      <c r="Q194" s="2"/>
      <c r="R194" s="2"/>
    </row>
    <row r="195" spans="1:18" s="71" customFormat="1" outlineLevel="2" x14ac:dyDescent="0.25">
      <c r="A195" s="2"/>
      <c r="B195" s="40" t="s">
        <v>37</v>
      </c>
      <c r="C195" s="95">
        <v>901097473</v>
      </c>
      <c r="D195" s="41" t="s">
        <v>251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4539611919.5900002</v>
      </c>
      <c r="K195" s="112">
        <v>0</v>
      </c>
      <c r="L195" s="119">
        <f t="shared" si="5"/>
        <v>4539611919.5900002</v>
      </c>
      <c r="M195" s="56">
        <v>-139208</v>
      </c>
      <c r="N195" s="42">
        <v>0</v>
      </c>
      <c r="O195" s="43">
        <f t="shared" si="4"/>
        <v>9079084631.1800003</v>
      </c>
      <c r="Q195" s="2"/>
      <c r="R195" s="2"/>
    </row>
    <row r="196" spans="1:18" s="71" customFormat="1" outlineLevel="2" x14ac:dyDescent="0.25">
      <c r="A196" s="2"/>
      <c r="B196" s="40" t="s">
        <v>39</v>
      </c>
      <c r="C196" s="95">
        <v>800149499</v>
      </c>
      <c r="D196" s="41" t="s">
        <v>252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62515906</v>
      </c>
      <c r="K196" s="112">
        <v>0</v>
      </c>
      <c r="L196" s="119">
        <f t="shared" si="5"/>
        <v>62515906</v>
      </c>
      <c r="M196" s="56">
        <v>0</v>
      </c>
      <c r="N196" s="42">
        <v>0</v>
      </c>
      <c r="O196" s="43">
        <f t="shared" si="4"/>
        <v>125031812</v>
      </c>
      <c r="Q196" s="2"/>
      <c r="R196" s="2"/>
    </row>
    <row r="197" spans="1:18" s="71" customFormat="1" outlineLevel="2" x14ac:dyDescent="0.25">
      <c r="A197" s="2"/>
      <c r="B197" s="40" t="s">
        <v>36</v>
      </c>
      <c r="C197" s="95">
        <v>800140949</v>
      </c>
      <c r="D197" s="41" t="s">
        <v>237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3052289685.8299999</v>
      </c>
      <c r="K197" s="112">
        <v>0</v>
      </c>
      <c r="L197" s="119">
        <f t="shared" si="5"/>
        <v>3052289685.8299999</v>
      </c>
      <c r="M197" s="56">
        <v>0</v>
      </c>
      <c r="N197" s="42">
        <v>0</v>
      </c>
      <c r="O197" s="43">
        <f t="shared" si="4"/>
        <v>6104579371.6599998</v>
      </c>
      <c r="Q197" s="2"/>
      <c r="R197" s="2"/>
    </row>
    <row r="198" spans="1:18" s="71" customFormat="1" outlineLevel="2" x14ac:dyDescent="0.25">
      <c r="A198" s="2"/>
      <c r="B198" s="40" t="s">
        <v>36</v>
      </c>
      <c r="C198" s="95">
        <v>804002105</v>
      </c>
      <c r="D198" s="41" t="s">
        <v>239</v>
      </c>
      <c r="E198" s="42">
        <v>0</v>
      </c>
      <c r="F198" s="42">
        <v>0</v>
      </c>
      <c r="G198" s="42">
        <v>0</v>
      </c>
      <c r="H198" s="42">
        <v>0</v>
      </c>
      <c r="I198" s="42">
        <v>0</v>
      </c>
      <c r="J198" s="42">
        <v>1985064497.7299995</v>
      </c>
      <c r="K198" s="112">
        <v>0</v>
      </c>
      <c r="L198" s="119">
        <f t="shared" si="5"/>
        <v>1985064497.7299995</v>
      </c>
      <c r="M198" s="56">
        <v>0</v>
      </c>
      <c r="N198" s="42">
        <v>0</v>
      </c>
      <c r="O198" s="43">
        <f t="shared" si="4"/>
        <v>3970128995.4599991</v>
      </c>
      <c r="Q198" s="2"/>
      <c r="R198" s="2"/>
    </row>
    <row r="199" spans="1:18" s="71" customFormat="1" outlineLevel="2" x14ac:dyDescent="0.25">
      <c r="A199" s="2"/>
      <c r="B199" s="40" t="s">
        <v>36</v>
      </c>
      <c r="C199" s="95">
        <v>805000427</v>
      </c>
      <c r="D199" s="41" t="s">
        <v>240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393531080.88</v>
      </c>
      <c r="K199" s="112">
        <v>0</v>
      </c>
      <c r="L199" s="119">
        <f t="shared" si="5"/>
        <v>393531080.88</v>
      </c>
      <c r="M199" s="56">
        <v>0</v>
      </c>
      <c r="N199" s="42">
        <v>0</v>
      </c>
      <c r="O199" s="43">
        <f t="shared" ref="O199:O262" si="6">SUM(E199:N199)</f>
        <v>787062161.75999999</v>
      </c>
      <c r="Q199" s="2"/>
      <c r="R199" s="2"/>
    </row>
    <row r="200" spans="1:18" s="71" customFormat="1" outlineLevel="2" x14ac:dyDescent="0.25">
      <c r="A200" s="2"/>
      <c r="B200" s="40" t="s">
        <v>36</v>
      </c>
      <c r="C200" s="95">
        <v>811004055</v>
      </c>
      <c r="D200" s="41" t="s">
        <v>241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2983106202</v>
      </c>
      <c r="K200" s="112">
        <v>0</v>
      </c>
      <c r="L200" s="119">
        <f t="shared" ref="L200:L263" si="7">SUM(E200:K200)</f>
        <v>2983106202</v>
      </c>
      <c r="M200" s="56">
        <v>0</v>
      </c>
      <c r="N200" s="42">
        <v>0</v>
      </c>
      <c r="O200" s="43">
        <f t="shared" si="6"/>
        <v>5966212404</v>
      </c>
      <c r="Q200" s="2"/>
      <c r="R200" s="2"/>
    </row>
    <row r="201" spans="1:18" s="71" customFormat="1" outlineLevel="2" x14ac:dyDescent="0.25">
      <c r="A201" s="2"/>
      <c r="B201" s="40" t="s">
        <v>36</v>
      </c>
      <c r="C201" s="95">
        <v>818000140</v>
      </c>
      <c r="D201" s="41" t="s">
        <v>242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1441579409</v>
      </c>
      <c r="K201" s="112">
        <v>0</v>
      </c>
      <c r="L201" s="119">
        <f t="shared" si="7"/>
        <v>1441579409</v>
      </c>
      <c r="M201" s="56">
        <v>0</v>
      </c>
      <c r="N201" s="42">
        <v>0</v>
      </c>
      <c r="O201" s="43">
        <f t="shared" si="6"/>
        <v>2883158818</v>
      </c>
      <c r="Q201" s="2"/>
      <c r="R201" s="2"/>
    </row>
    <row r="202" spans="1:18" s="71" customFormat="1" outlineLevel="2" x14ac:dyDescent="0.25">
      <c r="A202" s="2"/>
      <c r="B202" s="40" t="s">
        <v>36</v>
      </c>
      <c r="C202" s="95">
        <v>830009783</v>
      </c>
      <c r="D202" s="41" t="s">
        <v>243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967425814.62999856</v>
      </c>
      <c r="K202" s="112">
        <v>0</v>
      </c>
      <c r="L202" s="119">
        <f t="shared" si="7"/>
        <v>967425814.62999856</v>
      </c>
      <c r="M202" s="56">
        <v>0</v>
      </c>
      <c r="N202" s="42">
        <v>0</v>
      </c>
      <c r="O202" s="43">
        <f t="shared" si="6"/>
        <v>1934851629.2599971</v>
      </c>
      <c r="Q202" s="2"/>
      <c r="R202" s="2"/>
    </row>
    <row r="203" spans="1:18" s="71" customFormat="1" outlineLevel="2" x14ac:dyDescent="0.25">
      <c r="A203" s="2"/>
      <c r="B203" s="40" t="s">
        <v>36</v>
      </c>
      <c r="C203" s="95">
        <v>830074184</v>
      </c>
      <c r="D203" s="41" t="s">
        <v>244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6359840363.8600006</v>
      </c>
      <c r="K203" s="112">
        <v>0</v>
      </c>
      <c r="L203" s="119">
        <f t="shared" si="7"/>
        <v>6359840363.8600006</v>
      </c>
      <c r="M203" s="56">
        <v>0</v>
      </c>
      <c r="N203" s="42">
        <v>0</v>
      </c>
      <c r="O203" s="43">
        <f t="shared" si="6"/>
        <v>12719680727.720001</v>
      </c>
      <c r="Q203" s="2"/>
      <c r="R203" s="2"/>
    </row>
    <row r="204" spans="1:18" s="71" customFormat="1" outlineLevel="2" x14ac:dyDescent="0.25">
      <c r="A204" s="2"/>
      <c r="B204" s="40" t="s">
        <v>36</v>
      </c>
      <c r="C204" s="95">
        <v>832000760</v>
      </c>
      <c r="D204" s="41" t="s">
        <v>245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1094815092.4000001</v>
      </c>
      <c r="K204" s="112">
        <v>0</v>
      </c>
      <c r="L204" s="119">
        <f t="shared" si="7"/>
        <v>1094815092.4000001</v>
      </c>
      <c r="M204" s="56">
        <v>0</v>
      </c>
      <c r="N204" s="42">
        <v>0</v>
      </c>
      <c r="O204" s="43">
        <f t="shared" si="6"/>
        <v>2189630184.8000002</v>
      </c>
      <c r="Q204" s="2"/>
      <c r="R204" s="2"/>
    </row>
    <row r="205" spans="1:18" s="71" customFormat="1" outlineLevel="2" x14ac:dyDescent="0.25">
      <c r="A205" s="2"/>
      <c r="B205" s="40" t="s">
        <v>36</v>
      </c>
      <c r="C205" s="95">
        <v>860045904</v>
      </c>
      <c r="D205" s="41" t="s">
        <v>236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20089049154.76001</v>
      </c>
      <c r="K205" s="112">
        <v>0</v>
      </c>
      <c r="L205" s="119">
        <f t="shared" si="7"/>
        <v>20089049154.76001</v>
      </c>
      <c r="M205" s="56">
        <v>0</v>
      </c>
      <c r="N205" s="42">
        <v>0</v>
      </c>
      <c r="O205" s="43">
        <f t="shared" si="6"/>
        <v>40178098309.52002</v>
      </c>
      <c r="Q205" s="2"/>
      <c r="R205" s="2"/>
    </row>
    <row r="206" spans="1:18" s="71" customFormat="1" outlineLevel="2" x14ac:dyDescent="0.25">
      <c r="A206" s="2"/>
      <c r="B206" s="40" t="s">
        <v>36</v>
      </c>
      <c r="C206" s="95">
        <v>890480110</v>
      </c>
      <c r="D206" s="41" t="s">
        <v>253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298159103</v>
      </c>
      <c r="K206" s="112">
        <v>0</v>
      </c>
      <c r="L206" s="119">
        <f t="shared" si="7"/>
        <v>298159103</v>
      </c>
      <c r="M206" s="56">
        <v>0</v>
      </c>
      <c r="N206" s="42">
        <v>0</v>
      </c>
      <c r="O206" s="43">
        <f t="shared" si="6"/>
        <v>596318206</v>
      </c>
      <c r="Q206" s="2"/>
      <c r="R206" s="2"/>
    </row>
    <row r="207" spans="1:18" s="71" customFormat="1" outlineLevel="2" x14ac:dyDescent="0.25">
      <c r="A207" s="2"/>
      <c r="B207" s="40" t="s">
        <v>36</v>
      </c>
      <c r="C207" s="95">
        <v>890900841</v>
      </c>
      <c r="D207" s="41" t="s">
        <v>254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41913159</v>
      </c>
      <c r="K207" s="112">
        <v>0</v>
      </c>
      <c r="L207" s="119">
        <f t="shared" si="7"/>
        <v>41913159</v>
      </c>
      <c r="M207" s="56">
        <v>0</v>
      </c>
      <c r="N207" s="42">
        <v>0</v>
      </c>
      <c r="O207" s="43">
        <f t="shared" si="6"/>
        <v>83826318</v>
      </c>
      <c r="Q207" s="2"/>
      <c r="R207" s="2"/>
    </row>
    <row r="208" spans="1:18" s="71" customFormat="1" outlineLevel="2" x14ac:dyDescent="0.25">
      <c r="A208" s="2"/>
      <c r="B208" s="40" t="s">
        <v>36</v>
      </c>
      <c r="C208" s="95">
        <v>891180008</v>
      </c>
      <c r="D208" s="41" t="s">
        <v>246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738950602.60000002</v>
      </c>
      <c r="K208" s="112">
        <v>0</v>
      </c>
      <c r="L208" s="119">
        <f t="shared" si="7"/>
        <v>738950602.60000002</v>
      </c>
      <c r="M208" s="56">
        <v>-2697761</v>
      </c>
      <c r="N208" s="42">
        <v>0</v>
      </c>
      <c r="O208" s="43">
        <f t="shared" si="6"/>
        <v>1475203444.2</v>
      </c>
      <c r="Q208" s="2"/>
      <c r="R208" s="2"/>
    </row>
    <row r="209" spans="1:18" s="71" customFormat="1" outlineLevel="2" x14ac:dyDescent="0.25">
      <c r="A209" s="2"/>
      <c r="B209" s="40" t="s">
        <v>36</v>
      </c>
      <c r="C209" s="95">
        <v>891280008</v>
      </c>
      <c r="D209" s="41" t="s">
        <v>247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83608224</v>
      </c>
      <c r="K209" s="112">
        <v>0</v>
      </c>
      <c r="L209" s="119">
        <f t="shared" si="7"/>
        <v>83608224</v>
      </c>
      <c r="M209" s="56">
        <v>0</v>
      </c>
      <c r="N209" s="42">
        <v>0</v>
      </c>
      <c r="O209" s="43">
        <f t="shared" si="6"/>
        <v>167216448</v>
      </c>
      <c r="Q209" s="2"/>
      <c r="R209" s="2"/>
    </row>
    <row r="210" spans="1:18" s="71" customFormat="1" outlineLevel="2" x14ac:dyDescent="0.25">
      <c r="A210" s="2"/>
      <c r="B210" s="40" t="s">
        <v>36</v>
      </c>
      <c r="C210" s="95">
        <v>892115006</v>
      </c>
      <c r="D210" s="41" t="s">
        <v>255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65306571</v>
      </c>
      <c r="K210" s="112">
        <v>0</v>
      </c>
      <c r="L210" s="119">
        <f t="shared" si="7"/>
        <v>65306571</v>
      </c>
      <c r="M210" s="56">
        <v>0</v>
      </c>
      <c r="N210" s="42">
        <v>0</v>
      </c>
      <c r="O210" s="43">
        <f t="shared" si="6"/>
        <v>130613142</v>
      </c>
      <c r="Q210" s="2"/>
      <c r="R210" s="2"/>
    </row>
    <row r="211" spans="1:18" s="71" customFormat="1" outlineLevel="2" x14ac:dyDescent="0.25">
      <c r="A211" s="2"/>
      <c r="B211" s="40" t="s">
        <v>36</v>
      </c>
      <c r="C211" s="95">
        <v>892200015</v>
      </c>
      <c r="D211" s="41" t="s">
        <v>256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62253533</v>
      </c>
      <c r="K211" s="112">
        <v>0</v>
      </c>
      <c r="L211" s="119">
        <f t="shared" si="7"/>
        <v>62253533</v>
      </c>
      <c r="M211" s="56">
        <v>0</v>
      </c>
      <c r="N211" s="42">
        <v>0</v>
      </c>
      <c r="O211" s="43">
        <f t="shared" si="6"/>
        <v>124507066</v>
      </c>
      <c r="Q211" s="2"/>
      <c r="R211" s="2"/>
    </row>
    <row r="212" spans="1:18" s="71" customFormat="1" outlineLevel="2" x14ac:dyDescent="0.25">
      <c r="A212" s="2"/>
      <c r="B212" s="40" t="s">
        <v>36</v>
      </c>
      <c r="C212" s="95">
        <v>899999026</v>
      </c>
      <c r="D212" s="41" t="s">
        <v>248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269006704.51999998</v>
      </c>
      <c r="K212" s="112">
        <v>0</v>
      </c>
      <c r="L212" s="119">
        <f t="shared" si="7"/>
        <v>269006704.51999998</v>
      </c>
      <c r="M212" s="56">
        <v>0</v>
      </c>
      <c r="N212" s="42">
        <v>0</v>
      </c>
      <c r="O212" s="43">
        <f t="shared" si="6"/>
        <v>538013409.03999996</v>
      </c>
      <c r="Q212" s="2"/>
      <c r="R212" s="2"/>
    </row>
    <row r="213" spans="1:18" s="71" customFormat="1" outlineLevel="2" x14ac:dyDescent="0.25">
      <c r="A213" s="2"/>
      <c r="B213" s="40" t="s">
        <v>36</v>
      </c>
      <c r="C213" s="95">
        <v>899999107</v>
      </c>
      <c r="D213" s="41" t="s">
        <v>249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5089304621.3000002</v>
      </c>
      <c r="K213" s="112">
        <v>0</v>
      </c>
      <c r="L213" s="119">
        <f t="shared" si="7"/>
        <v>5089304621.3000002</v>
      </c>
      <c r="M213" s="56">
        <v>0</v>
      </c>
      <c r="N213" s="42">
        <v>0</v>
      </c>
      <c r="O213" s="43">
        <f t="shared" si="6"/>
        <v>10178609242.6</v>
      </c>
      <c r="Q213" s="2"/>
      <c r="R213" s="2"/>
    </row>
    <row r="214" spans="1:18" s="71" customFormat="1" outlineLevel="2" x14ac:dyDescent="0.25">
      <c r="A214" s="2"/>
      <c r="B214" s="40" t="s">
        <v>36</v>
      </c>
      <c r="C214" s="95">
        <v>900048962</v>
      </c>
      <c r="D214" s="41" t="s">
        <v>257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58693365</v>
      </c>
      <c r="K214" s="112">
        <v>0</v>
      </c>
      <c r="L214" s="119">
        <f t="shared" si="7"/>
        <v>58693365</v>
      </c>
      <c r="M214" s="56">
        <v>0</v>
      </c>
      <c r="N214" s="42">
        <v>0</v>
      </c>
      <c r="O214" s="43">
        <f t="shared" si="6"/>
        <v>117386730</v>
      </c>
      <c r="Q214" s="2"/>
      <c r="R214" s="2"/>
    </row>
    <row r="215" spans="1:18" s="71" customFormat="1" outlineLevel="2" x14ac:dyDescent="0.25">
      <c r="A215" s="2"/>
      <c r="B215" s="40" t="s">
        <v>36</v>
      </c>
      <c r="C215" s="95">
        <v>901093846</v>
      </c>
      <c r="D215" s="41" t="s">
        <v>250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2393650981.2999997</v>
      </c>
      <c r="K215" s="112">
        <v>0</v>
      </c>
      <c r="L215" s="119">
        <f t="shared" si="7"/>
        <v>2393650981.2999997</v>
      </c>
      <c r="M215" s="56">
        <v>0</v>
      </c>
      <c r="N215" s="42">
        <v>0</v>
      </c>
      <c r="O215" s="43">
        <f t="shared" si="6"/>
        <v>4787301962.5999994</v>
      </c>
      <c r="Q215" s="2"/>
      <c r="R215" s="2"/>
    </row>
    <row r="216" spans="1:18" s="71" customFormat="1" outlineLevel="2" x14ac:dyDescent="0.25">
      <c r="A216" s="2"/>
      <c r="B216" s="40" t="s">
        <v>36</v>
      </c>
      <c r="C216" s="95">
        <v>901097473</v>
      </c>
      <c r="D216" s="41" t="s">
        <v>251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5335304151.9099998</v>
      </c>
      <c r="K216" s="112">
        <v>0</v>
      </c>
      <c r="L216" s="119">
        <f t="shared" si="7"/>
        <v>5335304151.9099998</v>
      </c>
      <c r="M216" s="56">
        <v>0</v>
      </c>
      <c r="N216" s="42">
        <v>0</v>
      </c>
      <c r="O216" s="43">
        <f t="shared" si="6"/>
        <v>10670608303.82</v>
      </c>
      <c r="Q216" s="2"/>
      <c r="R216" s="2"/>
    </row>
    <row r="217" spans="1:18" s="71" customFormat="1" outlineLevel="2" x14ac:dyDescent="0.25">
      <c r="A217" s="2"/>
      <c r="B217" s="40" t="s">
        <v>80</v>
      </c>
      <c r="C217" s="95">
        <v>900978341</v>
      </c>
      <c r="D217" s="41" t="s">
        <v>258</v>
      </c>
      <c r="E217" s="42">
        <v>0</v>
      </c>
      <c r="F217" s="42">
        <v>876389481</v>
      </c>
      <c r="G217" s="42">
        <v>0</v>
      </c>
      <c r="H217" s="42">
        <v>0</v>
      </c>
      <c r="I217" s="42">
        <v>0</v>
      </c>
      <c r="J217" s="42">
        <v>0</v>
      </c>
      <c r="K217" s="112">
        <v>858562</v>
      </c>
      <c r="L217" s="119">
        <f t="shared" si="7"/>
        <v>877248043</v>
      </c>
      <c r="M217" s="56">
        <v>0</v>
      </c>
      <c r="N217" s="42">
        <v>0</v>
      </c>
      <c r="O217" s="43">
        <f t="shared" si="6"/>
        <v>1754496086</v>
      </c>
      <c r="Q217" s="2"/>
      <c r="R217" s="2"/>
    </row>
    <row r="218" spans="1:18" s="71" customFormat="1" outlineLevel="2" x14ac:dyDescent="0.25">
      <c r="A218" s="2"/>
      <c r="B218" s="40" t="s">
        <v>80</v>
      </c>
      <c r="C218" s="95">
        <v>901232414</v>
      </c>
      <c r="D218" s="41" t="s">
        <v>259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112">
        <v>5896316</v>
      </c>
      <c r="L218" s="119">
        <f t="shared" si="7"/>
        <v>5896316</v>
      </c>
      <c r="M218" s="56">
        <v>0</v>
      </c>
      <c r="N218" s="42">
        <v>0</v>
      </c>
      <c r="O218" s="43">
        <f t="shared" si="6"/>
        <v>11792632</v>
      </c>
      <c r="Q218" s="2"/>
      <c r="R218" s="2"/>
    </row>
    <row r="219" spans="1:18" s="71" customFormat="1" outlineLevel="2" x14ac:dyDescent="0.25">
      <c r="A219" s="2"/>
      <c r="B219" s="40" t="s">
        <v>40</v>
      </c>
      <c r="C219" s="95">
        <v>999999999</v>
      </c>
      <c r="D219" s="41" t="s">
        <v>40</v>
      </c>
      <c r="E219" s="42">
        <f>27206253+59100</f>
        <v>27265353</v>
      </c>
      <c r="F219" s="42">
        <v>37577466</v>
      </c>
      <c r="G219" s="42">
        <v>39774700</v>
      </c>
      <c r="H219" s="42">
        <v>115410200</v>
      </c>
      <c r="I219" s="42">
        <v>223947500</v>
      </c>
      <c r="J219" s="42">
        <v>1908679465</v>
      </c>
      <c r="K219" s="112">
        <v>526876378.56999266</v>
      </c>
      <c r="L219" s="119">
        <f t="shared" si="7"/>
        <v>2879531062.5699925</v>
      </c>
      <c r="M219" s="56">
        <v>0</v>
      </c>
      <c r="N219" s="42">
        <v>0</v>
      </c>
      <c r="O219" s="43">
        <f t="shared" si="6"/>
        <v>5759062125.1399851</v>
      </c>
      <c r="Q219" s="2"/>
      <c r="R219" s="2"/>
    </row>
    <row r="220" spans="1:18" s="71" customFormat="1" outlineLevel="2" x14ac:dyDescent="0.25">
      <c r="A220" s="2"/>
      <c r="B220" s="40" t="s">
        <v>31</v>
      </c>
      <c r="C220" s="95">
        <v>860002183</v>
      </c>
      <c r="D220" s="41" t="s">
        <v>108</v>
      </c>
      <c r="E220" s="42">
        <v>0</v>
      </c>
      <c r="F220" s="42">
        <v>0</v>
      </c>
      <c r="G220" s="42">
        <v>0</v>
      </c>
      <c r="H220" s="42">
        <v>0</v>
      </c>
      <c r="I220" s="42">
        <v>2113167</v>
      </c>
      <c r="J220" s="42">
        <v>2517819.2999999998</v>
      </c>
      <c r="K220" s="112">
        <v>196198.99</v>
      </c>
      <c r="L220" s="119">
        <f t="shared" si="7"/>
        <v>4827185.29</v>
      </c>
      <c r="M220" s="56">
        <v>0</v>
      </c>
      <c r="N220" s="42">
        <v>0</v>
      </c>
      <c r="O220" s="43">
        <f t="shared" si="6"/>
        <v>9654370.5800000001</v>
      </c>
      <c r="Q220" s="2"/>
      <c r="R220" s="2"/>
    </row>
    <row r="221" spans="1:18" s="71" customFormat="1" outlineLevel="2" x14ac:dyDescent="0.25">
      <c r="A221" s="2"/>
      <c r="B221" s="40" t="s">
        <v>31</v>
      </c>
      <c r="C221" s="95">
        <v>860002503</v>
      </c>
      <c r="D221" s="41" t="s">
        <v>97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1432642</v>
      </c>
      <c r="K221" s="112">
        <v>0</v>
      </c>
      <c r="L221" s="119">
        <f t="shared" si="7"/>
        <v>1432642</v>
      </c>
      <c r="M221" s="56">
        <v>0</v>
      </c>
      <c r="N221" s="42">
        <v>0</v>
      </c>
      <c r="O221" s="43">
        <f t="shared" si="6"/>
        <v>2865284</v>
      </c>
      <c r="Q221" s="2"/>
      <c r="R221" s="2"/>
    </row>
    <row r="222" spans="1:18" s="71" customFormat="1" outlineLevel="2" x14ac:dyDescent="0.25">
      <c r="A222" s="2"/>
      <c r="B222" s="40" t="s">
        <v>31</v>
      </c>
      <c r="C222" s="95">
        <v>860008645</v>
      </c>
      <c r="D222" s="41" t="s">
        <v>109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49400</v>
      </c>
      <c r="K222" s="112">
        <v>0</v>
      </c>
      <c r="L222" s="119">
        <f t="shared" si="7"/>
        <v>49400</v>
      </c>
      <c r="M222" s="56">
        <v>0</v>
      </c>
      <c r="N222" s="42">
        <v>0</v>
      </c>
      <c r="O222" s="43">
        <f t="shared" si="6"/>
        <v>98800</v>
      </c>
      <c r="Q222" s="2"/>
      <c r="R222" s="2"/>
    </row>
    <row r="223" spans="1:18" s="71" customFormat="1" outlineLevel="2" x14ac:dyDescent="0.25">
      <c r="A223" s="2"/>
      <c r="B223" s="40" t="s">
        <v>31</v>
      </c>
      <c r="C223" s="95">
        <v>860009174</v>
      </c>
      <c r="D223" s="41" t="s">
        <v>110</v>
      </c>
      <c r="E223" s="42">
        <v>2567576</v>
      </c>
      <c r="F223" s="42">
        <v>587043</v>
      </c>
      <c r="G223" s="42">
        <v>1370834</v>
      </c>
      <c r="H223" s="42">
        <v>7897354</v>
      </c>
      <c r="I223" s="42">
        <v>1887302</v>
      </c>
      <c r="J223" s="42">
        <v>0</v>
      </c>
      <c r="K223" s="112">
        <v>6846845</v>
      </c>
      <c r="L223" s="119">
        <f t="shared" si="7"/>
        <v>21156954</v>
      </c>
      <c r="M223" s="56">
        <v>0</v>
      </c>
      <c r="N223" s="42">
        <v>0</v>
      </c>
      <c r="O223" s="43">
        <f t="shared" si="6"/>
        <v>42313908</v>
      </c>
      <c r="Q223" s="2"/>
      <c r="R223" s="2"/>
    </row>
    <row r="224" spans="1:18" s="71" customFormat="1" outlineLevel="2" x14ac:dyDescent="0.25">
      <c r="A224" s="2"/>
      <c r="B224" s="40" t="s">
        <v>31</v>
      </c>
      <c r="C224" s="95">
        <v>860009578</v>
      </c>
      <c r="D224" s="41" t="s">
        <v>98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12518053</v>
      </c>
      <c r="K224" s="112">
        <v>0</v>
      </c>
      <c r="L224" s="119">
        <f t="shared" si="7"/>
        <v>12518053</v>
      </c>
      <c r="M224" s="56">
        <v>0</v>
      </c>
      <c r="N224" s="42">
        <v>0</v>
      </c>
      <c r="O224" s="43">
        <f t="shared" si="6"/>
        <v>25036106</v>
      </c>
      <c r="Q224" s="2"/>
      <c r="R224" s="2"/>
    </row>
    <row r="225" spans="1:18" s="71" customFormat="1" outlineLevel="2" x14ac:dyDescent="0.25">
      <c r="A225" s="2"/>
      <c r="B225" s="40" t="s">
        <v>31</v>
      </c>
      <c r="C225" s="95">
        <v>860011153</v>
      </c>
      <c r="D225" s="41" t="s">
        <v>111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6499837</v>
      </c>
      <c r="K225" s="112">
        <v>0</v>
      </c>
      <c r="L225" s="119">
        <f t="shared" si="7"/>
        <v>6499837</v>
      </c>
      <c r="M225" s="56">
        <v>0</v>
      </c>
      <c r="N225" s="42">
        <v>0</v>
      </c>
      <c r="O225" s="43">
        <f t="shared" si="6"/>
        <v>12999674</v>
      </c>
      <c r="Q225" s="2"/>
      <c r="R225" s="2"/>
    </row>
    <row r="226" spans="1:18" s="71" customFormat="1" outlineLevel="2" x14ac:dyDescent="0.25">
      <c r="A226" s="2"/>
      <c r="B226" s="40" t="s">
        <v>31</v>
      </c>
      <c r="C226" s="95">
        <v>860026182</v>
      </c>
      <c r="D226" s="41" t="s">
        <v>260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3582000</v>
      </c>
      <c r="K226" s="112">
        <v>0</v>
      </c>
      <c r="L226" s="119">
        <f t="shared" si="7"/>
        <v>3582000</v>
      </c>
      <c r="M226" s="56">
        <v>0</v>
      </c>
      <c r="N226" s="42">
        <v>0</v>
      </c>
      <c r="O226" s="43">
        <f t="shared" si="6"/>
        <v>7164000</v>
      </c>
      <c r="Q226" s="2"/>
      <c r="R226" s="2"/>
    </row>
    <row r="227" spans="1:18" s="71" customFormat="1" outlineLevel="2" x14ac:dyDescent="0.25">
      <c r="A227" s="2"/>
      <c r="B227" s="40" t="s">
        <v>31</v>
      </c>
      <c r="C227" s="95">
        <v>860037013</v>
      </c>
      <c r="D227" s="41" t="s">
        <v>100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112">
        <v>1882032</v>
      </c>
      <c r="L227" s="119">
        <f t="shared" si="7"/>
        <v>1882032</v>
      </c>
      <c r="M227" s="56">
        <v>0</v>
      </c>
      <c r="N227" s="42">
        <v>0</v>
      </c>
      <c r="O227" s="43">
        <f t="shared" si="6"/>
        <v>3764064</v>
      </c>
      <c r="Q227" s="2"/>
      <c r="R227" s="2"/>
    </row>
    <row r="228" spans="1:18" s="71" customFormat="1" outlineLevel="2" x14ac:dyDescent="0.25">
      <c r="A228" s="2"/>
      <c r="B228" s="40" t="s">
        <v>31</v>
      </c>
      <c r="C228" s="95">
        <v>860524654</v>
      </c>
      <c r="D228" s="41" t="s">
        <v>102</v>
      </c>
      <c r="E228" s="42">
        <v>0</v>
      </c>
      <c r="F228" s="42">
        <v>0</v>
      </c>
      <c r="G228" s="42">
        <v>69700</v>
      </c>
      <c r="H228" s="42">
        <v>888976</v>
      </c>
      <c r="I228" s="42">
        <v>1738767</v>
      </c>
      <c r="J228" s="42">
        <v>779912</v>
      </c>
      <c r="K228" s="112">
        <v>87468</v>
      </c>
      <c r="L228" s="119">
        <f t="shared" si="7"/>
        <v>3564823</v>
      </c>
      <c r="M228" s="56">
        <v>0</v>
      </c>
      <c r="N228" s="42">
        <v>0</v>
      </c>
      <c r="O228" s="43">
        <f t="shared" si="6"/>
        <v>7129646</v>
      </c>
      <c r="Q228" s="2"/>
      <c r="R228" s="2"/>
    </row>
    <row r="229" spans="1:18" s="71" customFormat="1" outlineLevel="2" x14ac:dyDescent="0.25">
      <c r="A229" s="2"/>
      <c r="B229" s="40" t="s">
        <v>31</v>
      </c>
      <c r="C229" s="95">
        <v>890903407</v>
      </c>
      <c r="D229" s="41" t="s">
        <v>103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6396891</v>
      </c>
      <c r="K229" s="112">
        <v>0</v>
      </c>
      <c r="L229" s="119">
        <f t="shared" si="7"/>
        <v>6396891</v>
      </c>
      <c r="M229" s="56">
        <v>0</v>
      </c>
      <c r="N229" s="42">
        <v>0</v>
      </c>
      <c r="O229" s="43">
        <f t="shared" si="6"/>
        <v>12793782</v>
      </c>
      <c r="Q229" s="2"/>
      <c r="R229" s="2"/>
    </row>
    <row r="230" spans="1:18" s="71" customFormat="1" outlineLevel="2" x14ac:dyDescent="0.25">
      <c r="A230" s="2"/>
      <c r="B230" s="40" t="s">
        <v>32</v>
      </c>
      <c r="C230" s="95">
        <v>800140951</v>
      </c>
      <c r="D230" s="41" t="s">
        <v>261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74255</v>
      </c>
      <c r="K230" s="112">
        <v>0</v>
      </c>
      <c r="L230" s="119">
        <f t="shared" si="7"/>
        <v>74255</v>
      </c>
      <c r="M230" s="56">
        <v>0</v>
      </c>
      <c r="N230" s="42">
        <v>0</v>
      </c>
      <c r="O230" s="43">
        <f t="shared" si="6"/>
        <v>148510</v>
      </c>
      <c r="Q230" s="2"/>
      <c r="R230" s="2"/>
    </row>
    <row r="231" spans="1:18" s="71" customFormat="1" outlineLevel="2" x14ac:dyDescent="0.25">
      <c r="A231" s="2"/>
      <c r="B231" s="40" t="s">
        <v>32</v>
      </c>
      <c r="C231" s="95">
        <v>800215546</v>
      </c>
      <c r="D231" s="41" t="s">
        <v>262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703575449</v>
      </c>
      <c r="K231" s="112">
        <v>0</v>
      </c>
      <c r="L231" s="119">
        <f t="shared" si="7"/>
        <v>703575449</v>
      </c>
      <c r="M231" s="56">
        <v>0</v>
      </c>
      <c r="N231" s="42">
        <v>0</v>
      </c>
      <c r="O231" s="43">
        <f t="shared" si="6"/>
        <v>1407150898</v>
      </c>
      <c r="Q231" s="2"/>
      <c r="R231" s="2"/>
    </row>
    <row r="232" spans="1:18" s="71" customFormat="1" outlineLevel="2" x14ac:dyDescent="0.25">
      <c r="A232" s="2"/>
      <c r="B232" s="40" t="s">
        <v>32</v>
      </c>
      <c r="C232" s="95">
        <v>830032532</v>
      </c>
      <c r="D232" s="41" t="s">
        <v>263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9971665</v>
      </c>
      <c r="K232" s="112">
        <v>0</v>
      </c>
      <c r="L232" s="119">
        <f t="shared" si="7"/>
        <v>9971665</v>
      </c>
      <c r="M232" s="56">
        <v>0</v>
      </c>
      <c r="N232" s="42">
        <v>0</v>
      </c>
      <c r="O232" s="43">
        <f t="shared" si="6"/>
        <v>19943330</v>
      </c>
      <c r="Q232" s="2"/>
      <c r="R232" s="2"/>
    </row>
    <row r="233" spans="1:18" s="71" customFormat="1" outlineLevel="2" x14ac:dyDescent="0.25">
      <c r="A233" s="2"/>
      <c r="B233" s="40" t="s">
        <v>32</v>
      </c>
      <c r="C233" s="95">
        <v>830053105</v>
      </c>
      <c r="D233" s="41" t="s">
        <v>264</v>
      </c>
      <c r="E233" s="42">
        <v>32021721</v>
      </c>
      <c r="F233" s="42">
        <v>28839079</v>
      </c>
      <c r="G233" s="42">
        <v>0</v>
      </c>
      <c r="H233" s="42">
        <v>51953738.100000001</v>
      </c>
      <c r="I233" s="42">
        <v>35740973.899999999</v>
      </c>
      <c r="J233" s="42">
        <v>280669619.36000001</v>
      </c>
      <c r="K233" s="112">
        <v>56199436</v>
      </c>
      <c r="L233" s="119">
        <f t="shared" si="7"/>
        <v>485424567.36000001</v>
      </c>
      <c r="M233" s="56">
        <v>-31892949.699999999</v>
      </c>
      <c r="N233" s="42">
        <v>0</v>
      </c>
      <c r="O233" s="43">
        <f t="shared" si="6"/>
        <v>938956185.01999998</v>
      </c>
      <c r="Q233" s="2"/>
      <c r="R233" s="2"/>
    </row>
    <row r="234" spans="1:18" s="71" customFormat="1" outlineLevel="2" x14ac:dyDescent="0.25">
      <c r="A234" s="2"/>
      <c r="B234" s="40" t="s">
        <v>32</v>
      </c>
      <c r="C234" s="95">
        <v>899999061</v>
      </c>
      <c r="D234" s="41" t="s">
        <v>146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1176071638</v>
      </c>
      <c r="K234" s="112">
        <v>0</v>
      </c>
      <c r="L234" s="119">
        <f t="shared" si="7"/>
        <v>1176071638</v>
      </c>
      <c r="M234" s="56">
        <v>0</v>
      </c>
      <c r="N234" s="42">
        <v>0</v>
      </c>
      <c r="O234" s="43">
        <f t="shared" si="6"/>
        <v>2352143276</v>
      </c>
      <c r="Q234" s="2"/>
      <c r="R234" s="2"/>
    </row>
    <row r="235" spans="1:18" s="71" customFormat="1" outlineLevel="2" x14ac:dyDescent="0.25">
      <c r="A235" s="2"/>
      <c r="B235" s="40" t="s">
        <v>32</v>
      </c>
      <c r="C235" s="95">
        <v>899999063</v>
      </c>
      <c r="D235" s="41" t="s">
        <v>265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1441442</v>
      </c>
      <c r="K235" s="112">
        <v>7883140</v>
      </c>
      <c r="L235" s="119">
        <f t="shared" si="7"/>
        <v>9324582</v>
      </c>
      <c r="M235" s="56">
        <v>0</v>
      </c>
      <c r="N235" s="42">
        <v>0</v>
      </c>
      <c r="O235" s="43">
        <f t="shared" si="6"/>
        <v>18649164</v>
      </c>
      <c r="Q235" s="2"/>
      <c r="R235" s="2"/>
    </row>
    <row r="236" spans="1:18" s="71" customFormat="1" outlineLevel="2" x14ac:dyDescent="0.25">
      <c r="A236" s="2"/>
      <c r="B236" s="40" t="s">
        <v>32</v>
      </c>
      <c r="C236" s="95">
        <v>899999068</v>
      </c>
      <c r="D236" s="41" t="s">
        <v>266</v>
      </c>
      <c r="E236" s="42">
        <v>0</v>
      </c>
      <c r="F236" s="42">
        <v>0</v>
      </c>
      <c r="G236" s="42">
        <v>14571712</v>
      </c>
      <c r="H236" s="42">
        <v>0</v>
      </c>
      <c r="I236" s="42">
        <v>0</v>
      </c>
      <c r="J236" s="42">
        <v>0</v>
      </c>
      <c r="K236" s="112">
        <v>128000</v>
      </c>
      <c r="L236" s="119">
        <f t="shared" si="7"/>
        <v>14699712</v>
      </c>
      <c r="M236" s="56">
        <v>0</v>
      </c>
      <c r="N236" s="42">
        <v>0</v>
      </c>
      <c r="O236" s="43">
        <f t="shared" si="6"/>
        <v>29399424</v>
      </c>
      <c r="Q236" s="2"/>
      <c r="R236" s="2"/>
    </row>
    <row r="237" spans="1:18" s="71" customFormat="1" outlineLevel="2" x14ac:dyDescent="0.25">
      <c r="A237" s="2"/>
      <c r="B237" s="40" t="s">
        <v>32</v>
      </c>
      <c r="C237" s="95">
        <v>900336524</v>
      </c>
      <c r="D237" s="41" t="s">
        <v>267</v>
      </c>
      <c r="E237" s="42">
        <v>236724612</v>
      </c>
      <c r="F237" s="42">
        <v>13290120</v>
      </c>
      <c r="G237" s="42">
        <v>37169619</v>
      </c>
      <c r="H237" s="42">
        <v>48243849</v>
      </c>
      <c r="I237" s="42">
        <v>0</v>
      </c>
      <c r="J237" s="42">
        <v>10669641.65</v>
      </c>
      <c r="K237" s="112">
        <v>25396885</v>
      </c>
      <c r="L237" s="119">
        <f t="shared" si="7"/>
        <v>371494726.64999998</v>
      </c>
      <c r="M237" s="56">
        <v>0</v>
      </c>
      <c r="N237" s="42">
        <v>0</v>
      </c>
      <c r="O237" s="43">
        <f t="shared" si="6"/>
        <v>742989453.29999995</v>
      </c>
      <c r="Q237" s="2"/>
      <c r="R237" s="2"/>
    </row>
    <row r="238" spans="1:18" s="71" customFormat="1" outlineLevel="2" x14ac:dyDescent="0.25">
      <c r="A238" s="2"/>
      <c r="B238" s="40" t="s">
        <v>32</v>
      </c>
      <c r="C238" s="95">
        <v>900486439</v>
      </c>
      <c r="D238" s="41" t="s">
        <v>268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9097715</v>
      </c>
      <c r="K238" s="112">
        <v>0</v>
      </c>
      <c r="L238" s="119">
        <f t="shared" si="7"/>
        <v>9097715</v>
      </c>
      <c r="M238" s="56">
        <v>0</v>
      </c>
      <c r="N238" s="42">
        <v>0</v>
      </c>
      <c r="O238" s="43">
        <f t="shared" si="6"/>
        <v>18195430</v>
      </c>
      <c r="Q238" s="2"/>
      <c r="R238" s="2"/>
    </row>
    <row r="239" spans="1:18" s="71" customFormat="1" outlineLevel="2" x14ac:dyDescent="0.25">
      <c r="A239" s="2"/>
      <c r="B239" s="40" t="s">
        <v>32</v>
      </c>
      <c r="C239" s="95">
        <v>901440176</v>
      </c>
      <c r="D239" s="41" t="s">
        <v>269</v>
      </c>
      <c r="E239" s="42">
        <v>0</v>
      </c>
      <c r="F239" s="42">
        <v>116900</v>
      </c>
      <c r="G239" s="42">
        <v>886800</v>
      </c>
      <c r="H239" s="42">
        <v>225554</v>
      </c>
      <c r="I239" s="42">
        <v>1150203</v>
      </c>
      <c r="J239" s="42">
        <v>116264159.97</v>
      </c>
      <c r="K239" s="112">
        <v>16927601</v>
      </c>
      <c r="L239" s="119">
        <f t="shared" si="7"/>
        <v>135571217.97</v>
      </c>
      <c r="M239" s="56">
        <v>0</v>
      </c>
      <c r="N239" s="42">
        <v>0</v>
      </c>
      <c r="O239" s="43">
        <f t="shared" si="6"/>
        <v>271142435.94</v>
      </c>
      <c r="Q239" s="2"/>
      <c r="R239" s="2"/>
    </row>
    <row r="240" spans="1:18" s="71" customFormat="1" outlineLevel="2" x14ac:dyDescent="0.25">
      <c r="A240" s="2"/>
      <c r="B240" s="40" t="s">
        <v>32</v>
      </c>
      <c r="C240" s="95">
        <v>901495943</v>
      </c>
      <c r="D240" s="41" t="s">
        <v>270</v>
      </c>
      <c r="E240" s="42">
        <v>0</v>
      </c>
      <c r="F240" s="42">
        <v>0</v>
      </c>
      <c r="G240" s="42">
        <v>0</v>
      </c>
      <c r="H240" s="42">
        <v>0</v>
      </c>
      <c r="I240" s="42">
        <v>566678834.20000005</v>
      </c>
      <c r="J240" s="42">
        <v>0</v>
      </c>
      <c r="K240" s="112">
        <v>104151991.23999999</v>
      </c>
      <c r="L240" s="119">
        <f t="shared" si="7"/>
        <v>670830825.44000006</v>
      </c>
      <c r="M240" s="56">
        <v>0</v>
      </c>
      <c r="N240" s="42">
        <v>0</v>
      </c>
      <c r="O240" s="43">
        <f t="shared" si="6"/>
        <v>1341661650.8800001</v>
      </c>
      <c r="Q240" s="2"/>
      <c r="R240" s="2"/>
    </row>
    <row r="241" spans="1:18" s="71" customFormat="1" outlineLevel="2" x14ac:dyDescent="0.25">
      <c r="A241" s="2"/>
      <c r="B241" s="40" t="s">
        <v>32</v>
      </c>
      <c r="C241" s="95">
        <v>901540734</v>
      </c>
      <c r="D241" s="41" t="s">
        <v>271</v>
      </c>
      <c r="E241" s="42">
        <v>0</v>
      </c>
      <c r="F241" s="42">
        <v>0</v>
      </c>
      <c r="G241" s="42">
        <v>0</v>
      </c>
      <c r="H241" s="42">
        <v>0</v>
      </c>
      <c r="I241" s="42">
        <v>289772</v>
      </c>
      <c r="J241" s="42">
        <v>0</v>
      </c>
      <c r="K241" s="112">
        <v>14909852</v>
      </c>
      <c r="L241" s="119">
        <f t="shared" si="7"/>
        <v>15199624</v>
      </c>
      <c r="M241" s="56">
        <v>0</v>
      </c>
      <c r="N241" s="42">
        <v>0</v>
      </c>
      <c r="O241" s="43">
        <f t="shared" si="6"/>
        <v>30399248</v>
      </c>
      <c r="Q241" s="2"/>
      <c r="R241" s="2"/>
    </row>
    <row r="242" spans="1:18" s="71" customFormat="1" outlineLevel="2" x14ac:dyDescent="0.25">
      <c r="A242" s="2"/>
      <c r="B242" s="40" t="s">
        <v>32</v>
      </c>
      <c r="C242" s="95">
        <v>901540992</v>
      </c>
      <c r="D242" s="41" t="s">
        <v>272</v>
      </c>
      <c r="E242" s="42">
        <v>21936968</v>
      </c>
      <c r="F242" s="42">
        <v>38826217</v>
      </c>
      <c r="G242" s="42">
        <v>56728012</v>
      </c>
      <c r="H242" s="42">
        <v>32286078</v>
      </c>
      <c r="I242" s="42">
        <v>23559690</v>
      </c>
      <c r="J242" s="42">
        <v>3422457</v>
      </c>
      <c r="K242" s="112">
        <v>43543555</v>
      </c>
      <c r="L242" s="119">
        <f t="shared" si="7"/>
        <v>220302977</v>
      </c>
      <c r="M242" s="56">
        <v>0</v>
      </c>
      <c r="N242" s="42">
        <v>0</v>
      </c>
      <c r="O242" s="43">
        <f t="shared" si="6"/>
        <v>440605954</v>
      </c>
      <c r="Q242" s="2"/>
      <c r="R242" s="2"/>
    </row>
    <row r="243" spans="1:18" s="71" customFormat="1" outlineLevel="2" x14ac:dyDescent="0.25">
      <c r="A243" s="2"/>
      <c r="B243" s="40" t="s">
        <v>32</v>
      </c>
      <c r="C243" s="95">
        <v>901541021</v>
      </c>
      <c r="D243" s="41" t="s">
        <v>273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376340</v>
      </c>
      <c r="K243" s="112">
        <v>0</v>
      </c>
      <c r="L243" s="119">
        <f t="shared" si="7"/>
        <v>376340</v>
      </c>
      <c r="M243" s="56">
        <v>0</v>
      </c>
      <c r="N243" s="42">
        <v>0</v>
      </c>
      <c r="O243" s="43">
        <f t="shared" si="6"/>
        <v>752680</v>
      </c>
      <c r="Q243" s="2"/>
      <c r="R243" s="2"/>
    </row>
    <row r="244" spans="1:18" s="71" customFormat="1" outlineLevel="2" x14ac:dyDescent="0.25">
      <c r="A244" s="2"/>
      <c r="B244" s="40" t="s">
        <v>32</v>
      </c>
      <c r="C244" s="95">
        <v>901541302</v>
      </c>
      <c r="D244" s="41" t="s">
        <v>274</v>
      </c>
      <c r="E244" s="42">
        <v>235547</v>
      </c>
      <c r="F244" s="42">
        <v>6155692</v>
      </c>
      <c r="G244" s="42">
        <v>2870824</v>
      </c>
      <c r="H244" s="42">
        <v>0</v>
      </c>
      <c r="I244" s="42">
        <v>1902683</v>
      </c>
      <c r="J244" s="42">
        <v>20027463</v>
      </c>
      <c r="K244" s="112">
        <v>15808075</v>
      </c>
      <c r="L244" s="119">
        <f t="shared" si="7"/>
        <v>47000284</v>
      </c>
      <c r="M244" s="56">
        <v>-11894485</v>
      </c>
      <c r="N244" s="42">
        <v>0</v>
      </c>
      <c r="O244" s="43">
        <f t="shared" si="6"/>
        <v>82106083</v>
      </c>
      <c r="Q244" s="2"/>
      <c r="R244" s="2"/>
    </row>
    <row r="245" spans="1:18" s="71" customFormat="1" outlineLevel="2" x14ac:dyDescent="0.25">
      <c r="A245" s="2"/>
      <c r="B245" s="40" t="s">
        <v>32</v>
      </c>
      <c r="C245" s="95">
        <v>901682277</v>
      </c>
      <c r="D245" s="41" t="s">
        <v>270</v>
      </c>
      <c r="E245" s="42">
        <v>0</v>
      </c>
      <c r="F245" s="42">
        <v>901204</v>
      </c>
      <c r="G245" s="42">
        <v>0</v>
      </c>
      <c r="H245" s="42">
        <v>0</v>
      </c>
      <c r="I245" s="42">
        <v>151351056</v>
      </c>
      <c r="J245" s="42">
        <v>377580489</v>
      </c>
      <c r="K245" s="112">
        <v>0</v>
      </c>
      <c r="L245" s="119">
        <f t="shared" si="7"/>
        <v>529832749</v>
      </c>
      <c r="M245" s="56">
        <v>0</v>
      </c>
      <c r="N245" s="42">
        <v>0</v>
      </c>
      <c r="O245" s="43">
        <f t="shared" si="6"/>
        <v>1059665498</v>
      </c>
      <c r="Q245" s="2"/>
      <c r="R245" s="2"/>
    </row>
    <row r="246" spans="1:18" s="71" customFormat="1" outlineLevel="2" x14ac:dyDescent="0.25">
      <c r="A246" s="2"/>
      <c r="B246" s="40" t="s">
        <v>32</v>
      </c>
      <c r="C246" s="95">
        <v>901855730</v>
      </c>
      <c r="D246" s="41" t="s">
        <v>275</v>
      </c>
      <c r="E246" s="42">
        <v>29164677</v>
      </c>
      <c r="F246" s="42">
        <v>40752994</v>
      </c>
      <c r="G246" s="42">
        <v>129336436</v>
      </c>
      <c r="H246" s="42">
        <v>16737588</v>
      </c>
      <c r="I246" s="42">
        <v>0</v>
      </c>
      <c r="J246" s="42">
        <v>0</v>
      </c>
      <c r="K246" s="112">
        <v>7086100</v>
      </c>
      <c r="L246" s="119">
        <f t="shared" si="7"/>
        <v>223077795</v>
      </c>
      <c r="M246" s="56">
        <v>-50000000</v>
      </c>
      <c r="N246" s="42">
        <v>0</v>
      </c>
      <c r="O246" s="43">
        <f t="shared" si="6"/>
        <v>396155590</v>
      </c>
      <c r="Q246" s="2"/>
      <c r="R246" s="2"/>
    </row>
    <row r="247" spans="1:18" s="71" customFormat="1" outlineLevel="2" x14ac:dyDescent="0.25">
      <c r="A247" s="2"/>
      <c r="B247" s="40" t="s">
        <v>32</v>
      </c>
      <c r="C247" s="95">
        <v>901361596</v>
      </c>
      <c r="D247" s="41" t="s">
        <v>276</v>
      </c>
      <c r="E247" s="42">
        <v>0</v>
      </c>
      <c r="F247" s="42">
        <v>0</v>
      </c>
      <c r="G247" s="42">
        <v>0</v>
      </c>
      <c r="H247" s="42">
        <v>0</v>
      </c>
      <c r="I247" s="42">
        <v>0</v>
      </c>
      <c r="J247" s="42">
        <v>0</v>
      </c>
      <c r="K247" s="112">
        <v>286136.31</v>
      </c>
      <c r="L247" s="119">
        <f t="shared" si="7"/>
        <v>286136.31</v>
      </c>
      <c r="M247" s="56">
        <v>0</v>
      </c>
      <c r="N247" s="42">
        <v>0</v>
      </c>
      <c r="O247" s="43">
        <f t="shared" si="6"/>
        <v>572272.62</v>
      </c>
      <c r="Q247" s="2"/>
      <c r="R247" s="2"/>
    </row>
    <row r="248" spans="1:18" s="71" customFormat="1" outlineLevel="2" x14ac:dyDescent="0.25">
      <c r="A248" s="2"/>
      <c r="B248" s="40" t="s">
        <v>33</v>
      </c>
      <c r="C248" s="95">
        <v>800246953</v>
      </c>
      <c r="D248" s="41" t="s">
        <v>38</v>
      </c>
      <c r="E248" s="42">
        <v>398320666</v>
      </c>
      <c r="F248" s="42">
        <v>852085096</v>
      </c>
      <c r="G248" s="42">
        <v>0</v>
      </c>
      <c r="H248" s="42">
        <v>1343360224</v>
      </c>
      <c r="I248" s="42">
        <v>888101424</v>
      </c>
      <c r="J248" s="42">
        <v>587907144</v>
      </c>
      <c r="K248" s="112">
        <v>3866389007</v>
      </c>
      <c r="L248" s="119">
        <f t="shared" si="7"/>
        <v>7936163561</v>
      </c>
      <c r="M248" s="56">
        <v>0</v>
      </c>
      <c r="N248" s="42">
        <v>0</v>
      </c>
      <c r="O248" s="43">
        <f t="shared" si="6"/>
        <v>15872327122</v>
      </c>
      <c r="Q248" s="2"/>
      <c r="R248" s="2"/>
    </row>
    <row r="249" spans="1:18" s="71" customFormat="1" outlineLevel="2" x14ac:dyDescent="0.25">
      <c r="A249" s="2"/>
      <c r="B249" s="40" t="s">
        <v>34</v>
      </c>
      <c r="C249" s="95">
        <v>800088702</v>
      </c>
      <c r="D249" s="41" t="s">
        <v>115</v>
      </c>
      <c r="E249" s="42">
        <v>77578237</v>
      </c>
      <c r="F249" s="42">
        <v>58008449</v>
      </c>
      <c r="G249" s="42">
        <v>139450574</v>
      </c>
      <c r="H249" s="42">
        <v>169393579</v>
      </c>
      <c r="I249" s="42">
        <v>136195370</v>
      </c>
      <c r="J249" s="42">
        <v>130881587</v>
      </c>
      <c r="K249" s="112">
        <v>152820152</v>
      </c>
      <c r="L249" s="119">
        <f t="shared" si="7"/>
        <v>864327948</v>
      </c>
      <c r="M249" s="56">
        <v>0</v>
      </c>
      <c r="N249" s="42">
        <v>0</v>
      </c>
      <c r="O249" s="43">
        <f t="shared" si="6"/>
        <v>1728655896</v>
      </c>
      <c r="Q249" s="2"/>
      <c r="R249" s="2"/>
    </row>
    <row r="250" spans="1:18" s="71" customFormat="1" outlineLevel="2" x14ac:dyDescent="0.25">
      <c r="A250" s="2"/>
      <c r="B250" s="40" t="s">
        <v>34</v>
      </c>
      <c r="C250" s="95">
        <v>800130907</v>
      </c>
      <c r="D250" s="41" t="s">
        <v>117</v>
      </c>
      <c r="E250" s="42">
        <v>596096157</v>
      </c>
      <c r="F250" s="42">
        <v>318856910.02999997</v>
      </c>
      <c r="G250" s="42">
        <v>53037931</v>
      </c>
      <c r="H250" s="42">
        <v>256719083</v>
      </c>
      <c r="I250" s="42">
        <v>474084093</v>
      </c>
      <c r="J250" s="42">
        <v>146258635.30000001</v>
      </c>
      <c r="K250" s="112">
        <v>329350517</v>
      </c>
      <c r="L250" s="119">
        <f t="shared" si="7"/>
        <v>2174403326.3299999</v>
      </c>
      <c r="M250" s="56">
        <v>0</v>
      </c>
      <c r="N250" s="42">
        <v>-1278091</v>
      </c>
      <c r="O250" s="43">
        <f t="shared" si="6"/>
        <v>4347528561.6599998</v>
      </c>
      <c r="Q250" s="2"/>
      <c r="R250" s="2"/>
    </row>
    <row r="251" spans="1:18" s="71" customFormat="1" outlineLevel="2" x14ac:dyDescent="0.25">
      <c r="A251" s="2"/>
      <c r="B251" s="40" t="s">
        <v>34</v>
      </c>
      <c r="C251" s="95">
        <v>800249241</v>
      </c>
      <c r="D251" s="41" t="s">
        <v>118</v>
      </c>
      <c r="E251" s="42">
        <v>0</v>
      </c>
      <c r="F251" s="42">
        <v>0</v>
      </c>
      <c r="G251" s="42">
        <v>0</v>
      </c>
      <c r="H251" s="42">
        <v>0</v>
      </c>
      <c r="I251" s="42">
        <v>0</v>
      </c>
      <c r="J251" s="42">
        <v>257560078.69999999</v>
      </c>
      <c r="K251" s="112">
        <v>0</v>
      </c>
      <c r="L251" s="119">
        <f t="shared" si="7"/>
        <v>257560078.69999999</v>
      </c>
      <c r="M251" s="56">
        <v>0</v>
      </c>
      <c r="N251" s="42">
        <v>0</v>
      </c>
      <c r="O251" s="43">
        <f t="shared" si="6"/>
        <v>515120157.39999998</v>
      </c>
      <c r="Q251" s="2"/>
      <c r="R251" s="2"/>
    </row>
    <row r="252" spans="1:18" s="71" customFormat="1" outlineLevel="2" x14ac:dyDescent="0.25">
      <c r="A252" s="2"/>
      <c r="B252" s="40" t="s">
        <v>34</v>
      </c>
      <c r="C252" s="95">
        <v>800251440</v>
      </c>
      <c r="D252" s="41" t="s">
        <v>113</v>
      </c>
      <c r="E252" s="42">
        <v>333167090</v>
      </c>
      <c r="F252" s="42">
        <v>286543450</v>
      </c>
      <c r="G252" s="42">
        <v>263397294</v>
      </c>
      <c r="H252" s="42">
        <v>372981829</v>
      </c>
      <c r="I252" s="42">
        <v>296986663</v>
      </c>
      <c r="J252" s="42">
        <v>9848865</v>
      </c>
      <c r="K252" s="112">
        <v>499713753.48000002</v>
      </c>
      <c r="L252" s="119">
        <f t="shared" si="7"/>
        <v>2062638944.48</v>
      </c>
      <c r="M252" s="56">
        <v>0</v>
      </c>
      <c r="N252" s="42">
        <v>-1037288518</v>
      </c>
      <c r="O252" s="43">
        <f t="shared" si="6"/>
        <v>3087989370.96</v>
      </c>
      <c r="Q252" s="2"/>
      <c r="R252" s="2"/>
    </row>
    <row r="253" spans="1:18" s="71" customFormat="1" outlineLevel="2" x14ac:dyDescent="0.25">
      <c r="A253" s="2"/>
      <c r="B253" s="40" t="s">
        <v>34</v>
      </c>
      <c r="C253" s="95">
        <v>805001157</v>
      </c>
      <c r="D253" s="41" t="s">
        <v>119</v>
      </c>
      <c r="E253" s="42">
        <v>0</v>
      </c>
      <c r="F253" s="42">
        <v>0</v>
      </c>
      <c r="G253" s="42">
        <v>290100</v>
      </c>
      <c r="H253" s="42">
        <v>420949</v>
      </c>
      <c r="I253" s="42">
        <v>2661732</v>
      </c>
      <c r="J253" s="42">
        <v>385519</v>
      </c>
      <c r="K253" s="112">
        <v>3831606</v>
      </c>
      <c r="L253" s="119">
        <f t="shared" si="7"/>
        <v>7589906</v>
      </c>
      <c r="M253" s="56">
        <v>0</v>
      </c>
      <c r="N253" s="42">
        <v>0</v>
      </c>
      <c r="O253" s="43">
        <f t="shared" si="6"/>
        <v>15179812</v>
      </c>
      <c r="Q253" s="2"/>
      <c r="R253" s="2"/>
    </row>
    <row r="254" spans="1:18" s="71" customFormat="1" outlineLevel="2" x14ac:dyDescent="0.25">
      <c r="A254" s="2"/>
      <c r="B254" s="40" t="s">
        <v>34</v>
      </c>
      <c r="C254" s="95">
        <v>806008394</v>
      </c>
      <c r="D254" s="41" t="s">
        <v>120</v>
      </c>
      <c r="E254" s="42">
        <v>280679087</v>
      </c>
      <c r="F254" s="42">
        <v>0</v>
      </c>
      <c r="G254" s="42">
        <v>20207694</v>
      </c>
      <c r="H254" s="42">
        <v>147464797</v>
      </c>
      <c r="I254" s="42">
        <v>109441704</v>
      </c>
      <c r="J254" s="42">
        <v>144732321.97</v>
      </c>
      <c r="K254" s="112">
        <v>562165678.58000004</v>
      </c>
      <c r="L254" s="119">
        <f t="shared" si="7"/>
        <v>1264691282.5500002</v>
      </c>
      <c r="M254" s="56">
        <v>0</v>
      </c>
      <c r="N254" s="42">
        <v>-5740693</v>
      </c>
      <c r="O254" s="43">
        <f t="shared" si="6"/>
        <v>2523641872.1000004</v>
      </c>
      <c r="Q254" s="2"/>
      <c r="R254" s="2"/>
    </row>
    <row r="255" spans="1:18" s="71" customFormat="1" outlineLevel="2" x14ac:dyDescent="0.25">
      <c r="A255" s="2"/>
      <c r="B255" s="40" t="s">
        <v>34</v>
      </c>
      <c r="C255" s="95">
        <v>809008362</v>
      </c>
      <c r="D255" s="41" t="s">
        <v>121</v>
      </c>
      <c r="E255" s="42">
        <v>59298755</v>
      </c>
      <c r="F255" s="42">
        <v>18549599</v>
      </c>
      <c r="G255" s="42">
        <v>1293500</v>
      </c>
      <c r="H255" s="42">
        <v>131426364</v>
      </c>
      <c r="I255" s="42">
        <v>188469300</v>
      </c>
      <c r="J255" s="42">
        <v>153736576</v>
      </c>
      <c r="K255" s="112">
        <v>48367192.509999998</v>
      </c>
      <c r="L255" s="119">
        <f t="shared" si="7"/>
        <v>601141286.50999999</v>
      </c>
      <c r="M255" s="56">
        <v>0</v>
      </c>
      <c r="N255" s="42">
        <v>0</v>
      </c>
      <c r="O255" s="43">
        <f t="shared" si="6"/>
        <v>1202282573.02</v>
      </c>
      <c r="Q255" s="2"/>
      <c r="R255" s="2"/>
    </row>
    <row r="256" spans="1:18" s="71" customFormat="1" outlineLevel="2" x14ac:dyDescent="0.25">
      <c r="A256" s="2"/>
      <c r="B256" s="40" t="s">
        <v>34</v>
      </c>
      <c r="C256" s="95">
        <v>814000337</v>
      </c>
      <c r="D256" s="41" t="s">
        <v>277</v>
      </c>
      <c r="E256" s="42">
        <v>0</v>
      </c>
      <c r="F256" s="42">
        <v>0</v>
      </c>
      <c r="G256" s="42">
        <v>0</v>
      </c>
      <c r="H256" s="42">
        <v>0</v>
      </c>
      <c r="I256" s="42">
        <v>0</v>
      </c>
      <c r="J256" s="42">
        <v>265396409</v>
      </c>
      <c r="K256" s="112">
        <v>0</v>
      </c>
      <c r="L256" s="119">
        <f t="shared" si="7"/>
        <v>265396409</v>
      </c>
      <c r="M256" s="56">
        <v>0</v>
      </c>
      <c r="N256" s="42">
        <v>0</v>
      </c>
      <c r="O256" s="43">
        <f t="shared" si="6"/>
        <v>530792818</v>
      </c>
      <c r="Q256" s="2"/>
      <c r="R256" s="2"/>
    </row>
    <row r="257" spans="1:18" s="71" customFormat="1" outlineLevel="2" x14ac:dyDescent="0.25">
      <c r="A257" s="2"/>
      <c r="B257" s="40" t="s">
        <v>34</v>
      </c>
      <c r="C257" s="95">
        <v>817000248</v>
      </c>
      <c r="D257" s="41" t="s">
        <v>122</v>
      </c>
      <c r="E257" s="42">
        <v>0</v>
      </c>
      <c r="F257" s="42">
        <v>0</v>
      </c>
      <c r="G257" s="42">
        <v>0</v>
      </c>
      <c r="H257" s="42">
        <v>0</v>
      </c>
      <c r="I257" s="42">
        <v>0</v>
      </c>
      <c r="J257" s="42">
        <v>270889345</v>
      </c>
      <c r="K257" s="112">
        <v>0</v>
      </c>
      <c r="L257" s="119">
        <f t="shared" si="7"/>
        <v>270889345</v>
      </c>
      <c r="M257" s="56">
        <v>0</v>
      </c>
      <c r="N257" s="42">
        <v>0</v>
      </c>
      <c r="O257" s="43">
        <f t="shared" si="6"/>
        <v>541778690</v>
      </c>
      <c r="Q257" s="2"/>
      <c r="R257" s="2"/>
    </row>
    <row r="258" spans="1:18" s="71" customFormat="1" outlineLevel="2" x14ac:dyDescent="0.25">
      <c r="A258" s="2"/>
      <c r="B258" s="40" t="s">
        <v>34</v>
      </c>
      <c r="C258" s="95">
        <v>817001773</v>
      </c>
      <c r="D258" s="41" t="s">
        <v>278</v>
      </c>
      <c r="E258" s="42">
        <v>62112867</v>
      </c>
      <c r="F258" s="42">
        <v>14472869</v>
      </c>
      <c r="G258" s="42">
        <v>22091271</v>
      </c>
      <c r="H258" s="42">
        <v>96081677</v>
      </c>
      <c r="I258" s="42">
        <v>45855922</v>
      </c>
      <c r="J258" s="42">
        <v>286968398</v>
      </c>
      <c r="K258" s="112">
        <v>9337625</v>
      </c>
      <c r="L258" s="119">
        <f t="shared" si="7"/>
        <v>536920629</v>
      </c>
      <c r="M258" s="56">
        <v>0</v>
      </c>
      <c r="N258" s="42">
        <v>0</v>
      </c>
      <c r="O258" s="43">
        <f t="shared" si="6"/>
        <v>1073841258</v>
      </c>
      <c r="Q258" s="2"/>
      <c r="R258" s="2"/>
    </row>
    <row r="259" spans="1:18" s="71" customFormat="1" outlineLevel="2" x14ac:dyDescent="0.25">
      <c r="A259" s="2"/>
      <c r="B259" s="40" t="s">
        <v>34</v>
      </c>
      <c r="C259" s="95">
        <v>824001398</v>
      </c>
      <c r="D259" s="41" t="s">
        <v>279</v>
      </c>
      <c r="E259" s="42">
        <v>4819430</v>
      </c>
      <c r="F259" s="42">
        <v>2038063</v>
      </c>
      <c r="G259" s="42">
        <v>3316121</v>
      </c>
      <c r="H259" s="42">
        <v>29142567</v>
      </c>
      <c r="I259" s="42">
        <v>44224364</v>
      </c>
      <c r="J259" s="42">
        <v>84677725</v>
      </c>
      <c r="K259" s="112">
        <v>8081563</v>
      </c>
      <c r="L259" s="119">
        <f t="shared" si="7"/>
        <v>176299833</v>
      </c>
      <c r="M259" s="56">
        <v>0</v>
      </c>
      <c r="N259" s="42">
        <v>0</v>
      </c>
      <c r="O259" s="43">
        <f t="shared" si="6"/>
        <v>352599666</v>
      </c>
      <c r="Q259" s="2"/>
      <c r="R259" s="2"/>
    </row>
    <row r="260" spans="1:18" s="71" customFormat="1" outlineLevel="2" x14ac:dyDescent="0.25">
      <c r="A260" s="2"/>
      <c r="B260" s="40" t="s">
        <v>34</v>
      </c>
      <c r="C260" s="95">
        <v>830003564</v>
      </c>
      <c r="D260" s="41" t="s">
        <v>123</v>
      </c>
      <c r="E260" s="42">
        <v>1360163358</v>
      </c>
      <c r="F260" s="42">
        <v>1456214298.5999999</v>
      </c>
      <c r="G260" s="42">
        <v>859480636</v>
      </c>
      <c r="H260" s="42">
        <v>988240200</v>
      </c>
      <c r="I260" s="42">
        <v>105555229.2</v>
      </c>
      <c r="J260" s="42">
        <v>644583557</v>
      </c>
      <c r="K260" s="112">
        <v>901817312.45000005</v>
      </c>
      <c r="L260" s="119">
        <f t="shared" si="7"/>
        <v>6316054591.25</v>
      </c>
      <c r="M260" s="56">
        <v>0</v>
      </c>
      <c r="N260" s="42">
        <v>-2136026</v>
      </c>
      <c r="O260" s="43">
        <f t="shared" si="6"/>
        <v>12629973156.5</v>
      </c>
      <c r="Q260" s="2"/>
      <c r="R260" s="2"/>
    </row>
    <row r="261" spans="1:18" s="71" customFormat="1" outlineLevel="2" x14ac:dyDescent="0.25">
      <c r="A261" s="2"/>
      <c r="B261" s="40" t="s">
        <v>34</v>
      </c>
      <c r="C261" s="95">
        <v>830113831</v>
      </c>
      <c r="D261" s="41" t="s">
        <v>125</v>
      </c>
      <c r="E261" s="42">
        <v>45032363</v>
      </c>
      <c r="F261" s="42">
        <v>8925087</v>
      </c>
      <c r="G261" s="42">
        <v>28661251.100000001</v>
      </c>
      <c r="H261" s="42">
        <v>4211906</v>
      </c>
      <c r="I261" s="42">
        <v>22656984</v>
      </c>
      <c r="J261" s="42">
        <v>175827422.16</v>
      </c>
      <c r="K261" s="112">
        <v>55833341</v>
      </c>
      <c r="L261" s="119">
        <f t="shared" si="7"/>
        <v>341148354.25999999</v>
      </c>
      <c r="M261" s="56">
        <v>0</v>
      </c>
      <c r="N261" s="42">
        <v>0</v>
      </c>
      <c r="O261" s="43">
        <f t="shared" si="6"/>
        <v>682296708.51999998</v>
      </c>
      <c r="Q261" s="2"/>
      <c r="R261" s="2"/>
    </row>
    <row r="262" spans="1:18" s="71" customFormat="1" outlineLevel="2" x14ac:dyDescent="0.25">
      <c r="A262" s="2"/>
      <c r="B262" s="40" t="s">
        <v>34</v>
      </c>
      <c r="C262" s="95">
        <v>837000084</v>
      </c>
      <c r="D262" s="41" t="s">
        <v>126</v>
      </c>
      <c r="E262" s="42">
        <v>0</v>
      </c>
      <c r="F262" s="42">
        <v>65492545</v>
      </c>
      <c r="G262" s="42">
        <v>69873181</v>
      </c>
      <c r="H262" s="42">
        <v>77896917</v>
      </c>
      <c r="I262" s="42">
        <v>2364107</v>
      </c>
      <c r="J262" s="42">
        <v>216000279</v>
      </c>
      <c r="K262" s="112">
        <v>21817304.539999999</v>
      </c>
      <c r="L262" s="119">
        <f t="shared" si="7"/>
        <v>453444333.54000002</v>
      </c>
      <c r="M262" s="56">
        <v>0</v>
      </c>
      <c r="N262" s="42">
        <v>0</v>
      </c>
      <c r="O262" s="43">
        <f t="shared" si="6"/>
        <v>906888667.08000004</v>
      </c>
      <c r="Q262" s="2"/>
      <c r="R262" s="2"/>
    </row>
    <row r="263" spans="1:18" s="71" customFormat="1" outlineLevel="2" x14ac:dyDescent="0.25">
      <c r="A263" s="2"/>
      <c r="B263" s="40" t="s">
        <v>34</v>
      </c>
      <c r="C263" s="95">
        <v>839000495</v>
      </c>
      <c r="D263" s="41" t="s">
        <v>127</v>
      </c>
      <c r="E263" s="42">
        <v>2636519</v>
      </c>
      <c r="F263" s="42">
        <v>3661884</v>
      </c>
      <c r="G263" s="42">
        <v>1397832</v>
      </c>
      <c r="H263" s="42">
        <v>101808994</v>
      </c>
      <c r="I263" s="42">
        <v>48476131</v>
      </c>
      <c r="J263" s="42">
        <v>409762.5</v>
      </c>
      <c r="K263" s="112">
        <v>16210432</v>
      </c>
      <c r="L263" s="119">
        <f t="shared" si="7"/>
        <v>174601554.5</v>
      </c>
      <c r="M263" s="56">
        <v>-107583</v>
      </c>
      <c r="N263" s="42">
        <v>0</v>
      </c>
      <c r="O263" s="43">
        <f t="shared" ref="O263:O326" si="8">SUM(E263:N263)</f>
        <v>349095526</v>
      </c>
      <c r="Q263" s="2"/>
      <c r="R263" s="2"/>
    </row>
    <row r="264" spans="1:18" s="71" customFormat="1" outlineLevel="2" x14ac:dyDescent="0.25">
      <c r="A264" s="2"/>
      <c r="B264" s="40" t="s">
        <v>34</v>
      </c>
      <c r="C264" s="95">
        <v>860066942</v>
      </c>
      <c r="D264" s="41" t="s">
        <v>128</v>
      </c>
      <c r="E264" s="42">
        <v>206154024</v>
      </c>
      <c r="F264" s="42">
        <v>264795255</v>
      </c>
      <c r="G264" s="42">
        <v>148124745</v>
      </c>
      <c r="H264" s="42">
        <v>154996618</v>
      </c>
      <c r="I264" s="42">
        <v>168730462</v>
      </c>
      <c r="J264" s="42">
        <v>121276381</v>
      </c>
      <c r="K264" s="112">
        <v>929466305.20000005</v>
      </c>
      <c r="L264" s="119">
        <f t="shared" ref="L264:L281" si="9">SUM(E264:K264)</f>
        <v>1993543790.2</v>
      </c>
      <c r="M264" s="56">
        <v>0</v>
      </c>
      <c r="N264" s="42">
        <v>0</v>
      </c>
      <c r="O264" s="43">
        <f t="shared" si="8"/>
        <v>3987087580.4000001</v>
      </c>
      <c r="Q264" s="2"/>
      <c r="R264" s="2"/>
    </row>
    <row r="265" spans="1:18" s="71" customFormat="1" outlineLevel="2" x14ac:dyDescent="0.25">
      <c r="A265" s="2"/>
      <c r="B265" s="40" t="s">
        <v>34</v>
      </c>
      <c r="C265" s="95">
        <v>890102044</v>
      </c>
      <c r="D265" s="41" t="s">
        <v>129</v>
      </c>
      <c r="E265" s="42">
        <v>0</v>
      </c>
      <c r="F265" s="42">
        <v>0</v>
      </c>
      <c r="G265" s="42">
        <v>0</v>
      </c>
      <c r="H265" s="42">
        <v>0</v>
      </c>
      <c r="I265" s="42">
        <v>0</v>
      </c>
      <c r="J265" s="42">
        <v>172093942</v>
      </c>
      <c r="K265" s="112">
        <v>283019.68</v>
      </c>
      <c r="L265" s="119">
        <f t="shared" si="9"/>
        <v>172376961.68000001</v>
      </c>
      <c r="M265" s="56">
        <v>0</v>
      </c>
      <c r="N265" s="42">
        <v>0</v>
      </c>
      <c r="O265" s="43">
        <f t="shared" si="8"/>
        <v>344753923.36000001</v>
      </c>
      <c r="Q265" s="2"/>
      <c r="R265" s="2"/>
    </row>
    <row r="266" spans="1:18" s="71" customFormat="1" outlineLevel="2" x14ac:dyDescent="0.25">
      <c r="A266" s="2"/>
      <c r="B266" s="40" t="s">
        <v>34</v>
      </c>
      <c r="C266" s="95">
        <v>890303093</v>
      </c>
      <c r="D266" s="41" t="s">
        <v>130</v>
      </c>
      <c r="E266" s="42">
        <v>0</v>
      </c>
      <c r="F266" s="42">
        <v>0</v>
      </c>
      <c r="G266" s="42">
        <v>0</v>
      </c>
      <c r="H266" s="42">
        <v>345712</v>
      </c>
      <c r="I266" s="42">
        <v>1586399</v>
      </c>
      <c r="J266" s="42">
        <v>18182215</v>
      </c>
      <c r="K266" s="112">
        <v>0</v>
      </c>
      <c r="L266" s="119">
        <f t="shared" si="9"/>
        <v>20114326</v>
      </c>
      <c r="M266" s="56">
        <v>0</v>
      </c>
      <c r="N266" s="42">
        <v>0</v>
      </c>
      <c r="O266" s="43">
        <f t="shared" si="8"/>
        <v>40228652</v>
      </c>
      <c r="Q266" s="2"/>
      <c r="R266" s="2"/>
    </row>
    <row r="267" spans="1:18" s="71" customFormat="1" outlineLevel="2" x14ac:dyDescent="0.25">
      <c r="A267" s="2"/>
      <c r="B267" s="40" t="s">
        <v>34</v>
      </c>
      <c r="C267" s="95">
        <v>890500675</v>
      </c>
      <c r="D267" s="41" t="s">
        <v>280</v>
      </c>
      <c r="E267" s="42">
        <v>0</v>
      </c>
      <c r="F267" s="42">
        <v>0</v>
      </c>
      <c r="G267" s="42">
        <v>0</v>
      </c>
      <c r="H267" s="42">
        <v>0</v>
      </c>
      <c r="I267" s="42">
        <v>0</v>
      </c>
      <c r="J267" s="42">
        <v>31485050</v>
      </c>
      <c r="K267" s="112">
        <v>2927838</v>
      </c>
      <c r="L267" s="119">
        <f t="shared" si="9"/>
        <v>34412888</v>
      </c>
      <c r="M267" s="56">
        <v>0</v>
      </c>
      <c r="N267" s="42">
        <v>0</v>
      </c>
      <c r="O267" s="43">
        <f t="shared" si="8"/>
        <v>68825776</v>
      </c>
      <c r="Q267" s="2"/>
      <c r="R267" s="2"/>
    </row>
    <row r="268" spans="1:18" outlineLevel="2" x14ac:dyDescent="0.25">
      <c r="B268" s="40" t="s">
        <v>34</v>
      </c>
      <c r="C268" s="95">
        <v>891600091</v>
      </c>
      <c r="D268" s="41" t="s">
        <v>131</v>
      </c>
      <c r="E268" s="42">
        <v>5716420</v>
      </c>
      <c r="F268" s="42">
        <v>0</v>
      </c>
      <c r="G268" s="42">
        <v>24133690</v>
      </c>
      <c r="H268" s="42">
        <v>11493093</v>
      </c>
      <c r="I268" s="42">
        <v>7076906</v>
      </c>
      <c r="J268" s="42">
        <v>269697028</v>
      </c>
      <c r="K268" s="112">
        <v>183793452</v>
      </c>
      <c r="L268" s="119">
        <f t="shared" si="9"/>
        <v>501910589</v>
      </c>
      <c r="M268" s="56">
        <v>0</v>
      </c>
      <c r="N268" s="42">
        <v>0</v>
      </c>
      <c r="O268" s="43">
        <f t="shared" si="8"/>
        <v>1003821178</v>
      </c>
    </row>
    <row r="269" spans="1:18" outlineLevel="2" x14ac:dyDescent="0.25">
      <c r="B269" s="40" t="s">
        <v>34</v>
      </c>
      <c r="C269" s="95">
        <v>891856000</v>
      </c>
      <c r="D269" s="41" t="s">
        <v>132</v>
      </c>
      <c r="E269" s="42">
        <v>8545473</v>
      </c>
      <c r="F269" s="42">
        <v>3569666</v>
      </c>
      <c r="G269" s="42">
        <v>3660977</v>
      </c>
      <c r="H269" s="42">
        <v>16341515</v>
      </c>
      <c r="I269" s="42">
        <v>415944954</v>
      </c>
      <c r="J269" s="42">
        <v>1315814684</v>
      </c>
      <c r="K269" s="112">
        <v>7708184</v>
      </c>
      <c r="L269" s="119">
        <f t="shared" si="9"/>
        <v>1771585453</v>
      </c>
      <c r="M269" s="56">
        <v>0</v>
      </c>
      <c r="N269" s="42">
        <v>0</v>
      </c>
      <c r="O269" s="43">
        <f t="shared" si="8"/>
        <v>3543170906</v>
      </c>
    </row>
    <row r="270" spans="1:18" outlineLevel="2" x14ac:dyDescent="0.25">
      <c r="B270" s="40" t="s">
        <v>34</v>
      </c>
      <c r="C270" s="95">
        <v>900156264</v>
      </c>
      <c r="D270" s="41" t="s">
        <v>133</v>
      </c>
      <c r="E270" s="42">
        <v>606712605</v>
      </c>
      <c r="F270" s="42">
        <v>1026622304</v>
      </c>
      <c r="G270" s="42">
        <v>1207849885.02</v>
      </c>
      <c r="H270" s="42">
        <v>2969339912</v>
      </c>
      <c r="I270" s="42">
        <v>5314701588</v>
      </c>
      <c r="J270" s="42">
        <v>1568971173</v>
      </c>
      <c r="K270" s="112">
        <v>1735547290.1800001</v>
      </c>
      <c r="L270" s="119">
        <f t="shared" si="9"/>
        <v>14429744757.200001</v>
      </c>
      <c r="M270" s="56">
        <v>-1373682271</v>
      </c>
      <c r="N270" s="42">
        <v>-3851112176</v>
      </c>
      <c r="O270" s="43">
        <f t="shared" si="8"/>
        <v>23634695067.400002</v>
      </c>
    </row>
    <row r="271" spans="1:18" outlineLevel="2" x14ac:dyDescent="0.25">
      <c r="B271" s="40" t="s">
        <v>34</v>
      </c>
      <c r="C271" s="95">
        <v>900226715</v>
      </c>
      <c r="D271" s="41" t="s">
        <v>114</v>
      </c>
      <c r="E271" s="42">
        <v>422614017</v>
      </c>
      <c r="F271" s="42">
        <v>790793695</v>
      </c>
      <c r="G271" s="42">
        <v>581537593</v>
      </c>
      <c r="H271" s="42">
        <v>3050884330</v>
      </c>
      <c r="I271" s="42">
        <v>5039026273</v>
      </c>
      <c r="J271" s="42">
        <v>3576556079</v>
      </c>
      <c r="K271" s="112">
        <v>1392651762.0999999</v>
      </c>
      <c r="L271" s="119">
        <f t="shared" si="9"/>
        <v>14854063749.1</v>
      </c>
      <c r="M271" s="56">
        <v>-704236226</v>
      </c>
      <c r="N271" s="42">
        <v>-1805296774.77</v>
      </c>
      <c r="O271" s="43">
        <f t="shared" si="8"/>
        <v>27198594497.43</v>
      </c>
    </row>
    <row r="272" spans="1:18" outlineLevel="2" x14ac:dyDescent="0.25">
      <c r="B272" s="40" t="s">
        <v>34</v>
      </c>
      <c r="C272" s="95">
        <v>900298372</v>
      </c>
      <c r="D272" s="41" t="s">
        <v>134</v>
      </c>
      <c r="E272" s="42">
        <v>3606174932</v>
      </c>
      <c r="F272" s="42">
        <v>3181253875</v>
      </c>
      <c r="G272" s="42">
        <v>2174501192</v>
      </c>
      <c r="H272" s="42">
        <v>5773414047</v>
      </c>
      <c r="I272" s="42">
        <v>6089191369.0799999</v>
      </c>
      <c r="J272" s="42">
        <v>2305733653</v>
      </c>
      <c r="K272" s="112">
        <v>25323767613.260002</v>
      </c>
      <c r="L272" s="119">
        <f t="shared" si="9"/>
        <v>48454036681.340004</v>
      </c>
      <c r="M272" s="56">
        <v>-2636023976</v>
      </c>
      <c r="N272" s="42">
        <v>-1916580657</v>
      </c>
      <c r="O272" s="43">
        <f t="shared" si="8"/>
        <v>92355468729.680008</v>
      </c>
    </row>
    <row r="273" spans="2:18" outlineLevel="2" x14ac:dyDescent="0.25">
      <c r="B273" s="40" t="s">
        <v>34</v>
      </c>
      <c r="C273" s="95">
        <v>900604350</v>
      </c>
      <c r="D273" s="41" t="s">
        <v>135</v>
      </c>
      <c r="E273" s="42">
        <v>131458139</v>
      </c>
      <c r="F273" s="42">
        <v>10439823</v>
      </c>
      <c r="G273" s="42">
        <v>40868796</v>
      </c>
      <c r="H273" s="42">
        <v>210473949</v>
      </c>
      <c r="I273" s="42">
        <v>252541545</v>
      </c>
      <c r="J273" s="42">
        <v>393318824.19999999</v>
      </c>
      <c r="K273" s="112">
        <v>59114917</v>
      </c>
      <c r="L273" s="119">
        <f t="shared" si="9"/>
        <v>1098215993.2</v>
      </c>
      <c r="M273" s="56">
        <v>0</v>
      </c>
      <c r="N273" s="42">
        <v>0</v>
      </c>
      <c r="O273" s="43">
        <f t="shared" si="8"/>
        <v>2196431986.4000001</v>
      </c>
    </row>
    <row r="274" spans="2:18" outlineLevel="2" x14ac:dyDescent="0.25">
      <c r="B274" s="40" t="s">
        <v>34</v>
      </c>
      <c r="C274" s="95">
        <v>900914254</v>
      </c>
      <c r="D274" s="41" t="s">
        <v>281</v>
      </c>
      <c r="E274" s="42">
        <v>0</v>
      </c>
      <c r="F274" s="42">
        <v>0</v>
      </c>
      <c r="G274" s="42">
        <v>0</v>
      </c>
      <c r="H274" s="42">
        <v>0</v>
      </c>
      <c r="I274" s="42">
        <v>0</v>
      </c>
      <c r="J274" s="42">
        <v>2263252</v>
      </c>
      <c r="K274" s="112">
        <v>2321552</v>
      </c>
      <c r="L274" s="119">
        <f t="shared" si="9"/>
        <v>4584804</v>
      </c>
      <c r="M274" s="56">
        <v>0</v>
      </c>
      <c r="N274" s="42">
        <v>0</v>
      </c>
      <c r="O274" s="43">
        <f t="shared" si="8"/>
        <v>9169608</v>
      </c>
    </row>
    <row r="275" spans="2:18" outlineLevel="2" x14ac:dyDescent="0.25">
      <c r="B275" s="40" t="s">
        <v>34</v>
      </c>
      <c r="C275" s="95">
        <v>900935126</v>
      </c>
      <c r="D275" s="41" t="s">
        <v>136</v>
      </c>
      <c r="E275" s="42">
        <v>261338802</v>
      </c>
      <c r="F275" s="42">
        <v>102043330</v>
      </c>
      <c r="G275" s="42">
        <v>123597135</v>
      </c>
      <c r="H275" s="42">
        <v>20794023</v>
      </c>
      <c r="I275" s="42">
        <v>86860172.5</v>
      </c>
      <c r="J275" s="42">
        <v>935246913.89999998</v>
      </c>
      <c r="K275" s="112">
        <v>112932080</v>
      </c>
      <c r="L275" s="119">
        <f t="shared" si="9"/>
        <v>1642812456.4000001</v>
      </c>
      <c r="M275" s="56">
        <v>0</v>
      </c>
      <c r="N275" s="42">
        <v>0</v>
      </c>
      <c r="O275" s="43">
        <f t="shared" si="8"/>
        <v>3285624912.8000002</v>
      </c>
    </row>
    <row r="276" spans="2:18" outlineLevel="2" x14ac:dyDescent="0.25">
      <c r="B276" s="40" t="s">
        <v>34</v>
      </c>
      <c r="C276" s="95">
        <v>901021565</v>
      </c>
      <c r="D276" s="41" t="s">
        <v>137</v>
      </c>
      <c r="E276" s="42">
        <v>79096119</v>
      </c>
      <c r="F276" s="42">
        <v>44838824</v>
      </c>
      <c r="G276" s="42">
        <v>44981780</v>
      </c>
      <c r="H276" s="42">
        <v>128197696</v>
      </c>
      <c r="I276" s="42">
        <v>63800980</v>
      </c>
      <c r="J276" s="42">
        <v>1186671998</v>
      </c>
      <c r="K276" s="112">
        <v>64777899</v>
      </c>
      <c r="L276" s="119">
        <f t="shared" si="9"/>
        <v>1612365296</v>
      </c>
      <c r="M276" s="56">
        <v>-15691319</v>
      </c>
      <c r="N276" s="42">
        <v>0</v>
      </c>
      <c r="O276" s="43">
        <f t="shared" si="8"/>
        <v>3209039273</v>
      </c>
    </row>
    <row r="277" spans="2:18" outlineLevel="2" x14ac:dyDescent="0.25">
      <c r="B277" s="40" t="s">
        <v>34</v>
      </c>
      <c r="C277" s="95">
        <v>901543211</v>
      </c>
      <c r="D277" s="41" t="s">
        <v>138</v>
      </c>
      <c r="E277" s="42">
        <v>467484574</v>
      </c>
      <c r="F277" s="42">
        <v>308212911</v>
      </c>
      <c r="G277" s="42">
        <v>600639123</v>
      </c>
      <c r="H277" s="42">
        <v>212583606</v>
      </c>
      <c r="I277" s="42">
        <v>1593596584.3600001</v>
      </c>
      <c r="J277" s="42">
        <v>273064851.73000002</v>
      </c>
      <c r="K277" s="112">
        <v>1843464560.8499999</v>
      </c>
      <c r="L277" s="119">
        <f t="shared" si="9"/>
        <v>5299046210.9400005</v>
      </c>
      <c r="M277" s="56">
        <v>0</v>
      </c>
      <c r="N277" s="42">
        <v>-21950907.02</v>
      </c>
      <c r="O277" s="43">
        <f t="shared" si="8"/>
        <v>10576141514.860001</v>
      </c>
    </row>
    <row r="278" spans="2:18" outlineLevel="2" x14ac:dyDescent="0.25">
      <c r="B278" s="40" t="s">
        <v>34</v>
      </c>
      <c r="C278" s="95">
        <v>901543761</v>
      </c>
      <c r="D278" s="41" t="s">
        <v>139</v>
      </c>
      <c r="E278" s="42">
        <v>2387193</v>
      </c>
      <c r="F278" s="42">
        <v>12900418</v>
      </c>
      <c r="G278" s="42">
        <v>0</v>
      </c>
      <c r="H278" s="42">
        <v>11346304</v>
      </c>
      <c r="I278" s="42">
        <v>0</v>
      </c>
      <c r="J278" s="42">
        <v>114953087</v>
      </c>
      <c r="K278" s="112">
        <v>61699502</v>
      </c>
      <c r="L278" s="119">
        <f t="shared" si="9"/>
        <v>203286504</v>
      </c>
      <c r="M278" s="56">
        <v>0</v>
      </c>
      <c r="N278" s="42">
        <v>0</v>
      </c>
      <c r="O278" s="43">
        <f t="shared" si="8"/>
        <v>406573008</v>
      </c>
    </row>
    <row r="279" spans="2:18" outlineLevel="2" x14ac:dyDescent="0.25">
      <c r="B279" s="120" t="s">
        <v>34</v>
      </c>
      <c r="C279" s="121">
        <v>25036910071936</v>
      </c>
      <c r="D279" s="122" t="s">
        <v>324</v>
      </c>
      <c r="E279" s="123">
        <v>0</v>
      </c>
      <c r="F279" s="123">
        <v>0</v>
      </c>
      <c r="G279" s="123">
        <v>0</v>
      </c>
      <c r="H279" s="123">
        <v>0</v>
      </c>
      <c r="I279" s="123">
        <v>0</v>
      </c>
      <c r="J279" s="123">
        <v>0</v>
      </c>
      <c r="K279" s="124">
        <v>5975463</v>
      </c>
      <c r="L279" s="125">
        <f t="shared" si="9"/>
        <v>5975463</v>
      </c>
      <c r="M279" s="126">
        <v>0</v>
      </c>
      <c r="N279" s="123">
        <v>0</v>
      </c>
      <c r="O279" s="127">
        <f t="shared" si="8"/>
        <v>11950926</v>
      </c>
    </row>
    <row r="280" spans="2:18" ht="12" outlineLevel="2" thickBot="1" x14ac:dyDescent="0.3">
      <c r="B280" s="120" t="s">
        <v>34</v>
      </c>
      <c r="C280" s="121">
        <v>25038710076358</v>
      </c>
      <c r="D280" s="122" t="s">
        <v>325</v>
      </c>
      <c r="E280" s="123">
        <v>0</v>
      </c>
      <c r="F280" s="123">
        <v>0</v>
      </c>
      <c r="G280" s="123">
        <v>0</v>
      </c>
      <c r="H280" s="123">
        <v>0</v>
      </c>
      <c r="I280" s="123">
        <v>0</v>
      </c>
      <c r="J280" s="123">
        <v>0</v>
      </c>
      <c r="K280" s="124">
        <v>19456114.16</v>
      </c>
      <c r="L280" s="125">
        <f t="shared" si="9"/>
        <v>19456114.16</v>
      </c>
      <c r="M280" s="126">
        <v>0</v>
      </c>
      <c r="N280" s="123">
        <v>0</v>
      </c>
      <c r="O280" s="127">
        <f t="shared" si="8"/>
        <v>38912228.32</v>
      </c>
    </row>
    <row r="281" spans="2:18" s="35" customFormat="1" ht="12" thickBot="1" x14ac:dyDescent="0.3">
      <c r="B281" s="48" t="s">
        <v>63</v>
      </c>
      <c r="C281" s="102"/>
      <c r="D281" s="103"/>
      <c r="E281" s="104">
        <f t="shared" ref="E281:J281" si="10">SUBTOTAL(9,E7:E280)</f>
        <v>14458759453</v>
      </c>
      <c r="F281" s="104">
        <f t="shared" si="10"/>
        <v>14244156860.629999</v>
      </c>
      <c r="G281" s="104">
        <f t="shared" si="10"/>
        <v>11391935651.120001</v>
      </c>
      <c r="H281" s="104">
        <f t="shared" si="10"/>
        <v>27863599509.779999</v>
      </c>
      <c r="I281" s="104">
        <f t="shared" si="10"/>
        <v>33045764496.480003</v>
      </c>
      <c r="J281" s="104">
        <f t="shared" si="10"/>
        <v>136031455071.10004</v>
      </c>
      <c r="K281" s="114">
        <v>51819936921.089996</v>
      </c>
      <c r="L281" s="114">
        <f t="shared" si="9"/>
        <v>288855607963.20007</v>
      </c>
      <c r="M281" s="117">
        <f>SUBTOTAL(9,M7:M280)</f>
        <v>-12154025190.349998</v>
      </c>
      <c r="N281" s="104">
        <f>SUBTOTAL(9,N7:N280)</f>
        <v>-8641383842.7900009</v>
      </c>
      <c r="O281" s="105">
        <f>SUBTOTAL(9,O7:O280)</f>
        <v>556915806893.26001</v>
      </c>
      <c r="P281" s="72"/>
      <c r="R281" s="107"/>
    </row>
    <row r="282" spans="2:18" x14ac:dyDescent="0.25">
      <c r="B282" s="35"/>
      <c r="C282" s="98"/>
      <c r="D282" s="49"/>
      <c r="G282" s="50"/>
      <c r="H282" s="50"/>
      <c r="I282" s="50"/>
      <c r="J282" s="50"/>
      <c r="K282" s="50"/>
      <c r="L282" s="50"/>
      <c r="M282" s="50"/>
      <c r="N282" s="50"/>
      <c r="O282" s="50"/>
      <c r="Q282" s="66"/>
    </row>
    <row r="283" spans="2:18" x14ac:dyDescent="0.25">
      <c r="B283" s="35"/>
      <c r="C283" s="98"/>
      <c r="D283" s="49"/>
      <c r="G283" s="50"/>
      <c r="H283" s="50"/>
      <c r="I283" s="50"/>
      <c r="J283" s="50"/>
      <c r="K283" s="50"/>
      <c r="L283" s="50"/>
      <c r="M283" s="50"/>
      <c r="N283" s="50"/>
      <c r="O283" s="50"/>
      <c r="Q283" s="66"/>
    </row>
    <row r="284" spans="2:18" x14ac:dyDescent="0.25">
      <c r="B284" s="35" t="s">
        <v>68</v>
      </c>
      <c r="C284" s="98"/>
      <c r="D284" s="49"/>
      <c r="G284" s="50"/>
      <c r="H284" s="50"/>
      <c r="I284" s="50"/>
      <c r="J284" s="50"/>
      <c r="K284" s="50"/>
      <c r="L284" s="50"/>
      <c r="M284" s="50"/>
      <c r="N284" s="50"/>
      <c r="O284" s="50"/>
      <c r="R284" s="108"/>
    </row>
    <row r="285" spans="2:18" ht="12" thickBot="1" x14ac:dyDescent="0.3">
      <c r="B285" s="35"/>
      <c r="C285" s="98"/>
      <c r="D285" s="49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</row>
    <row r="286" spans="2:18" ht="12" thickBot="1" x14ac:dyDescent="0.3">
      <c r="B286" s="52" t="s">
        <v>69</v>
      </c>
      <c r="C286" s="99"/>
      <c r="D286" s="53"/>
      <c r="E286" s="33" t="s">
        <v>10</v>
      </c>
      <c r="F286" s="32" t="s">
        <v>11</v>
      </c>
      <c r="G286" s="32" t="s">
        <v>12</v>
      </c>
      <c r="H286" s="32" t="s">
        <v>13</v>
      </c>
      <c r="I286" s="32" t="s">
        <v>14</v>
      </c>
      <c r="J286" s="34" t="s">
        <v>15</v>
      </c>
      <c r="K286" s="34"/>
      <c r="L286" s="34"/>
      <c r="M286" s="34"/>
      <c r="N286" s="32" t="s">
        <v>16</v>
      </c>
      <c r="O286" s="32" t="s">
        <v>53</v>
      </c>
    </row>
    <row r="287" spans="2:18" x14ac:dyDescent="0.25">
      <c r="B287" s="54" t="s">
        <v>70</v>
      </c>
      <c r="C287" s="100"/>
      <c r="D287" s="55"/>
      <c r="E287" s="42">
        <v>0</v>
      </c>
      <c r="F287" s="42">
        <v>0</v>
      </c>
      <c r="G287" s="42">
        <v>0</v>
      </c>
      <c r="H287" s="42">
        <v>0</v>
      </c>
      <c r="I287" s="42">
        <v>0</v>
      </c>
      <c r="J287" s="42">
        <v>0</v>
      </c>
      <c r="K287" s="42"/>
      <c r="L287" s="42"/>
      <c r="M287" s="42"/>
      <c r="N287" s="42">
        <v>0</v>
      </c>
      <c r="O287" s="43">
        <f t="shared" ref="O287:O292" si="11">SUM(E287:N287)</f>
        <v>0</v>
      </c>
    </row>
    <row r="288" spans="2:18" x14ac:dyDescent="0.25">
      <c r="B288" s="54" t="s">
        <v>518</v>
      </c>
      <c r="C288" s="100"/>
      <c r="D288" s="55"/>
      <c r="E288" s="42">
        <v>73552587</v>
      </c>
      <c r="F288" s="42"/>
      <c r="G288" s="42"/>
      <c r="H288" s="42"/>
      <c r="I288" s="42"/>
      <c r="J288" s="42"/>
      <c r="K288" s="42"/>
      <c r="L288" s="42"/>
      <c r="M288" s="42"/>
      <c r="N288" s="42"/>
      <c r="O288" s="43">
        <f t="shared" si="11"/>
        <v>73552587</v>
      </c>
    </row>
    <row r="289" spans="2:16" x14ac:dyDescent="0.25">
      <c r="B289" s="54" t="s">
        <v>71</v>
      </c>
      <c r="C289" s="100"/>
      <c r="D289" s="55"/>
      <c r="E289" s="42">
        <v>54393240.399999999</v>
      </c>
      <c r="F289" s="42">
        <v>0</v>
      </c>
      <c r="G289" s="42">
        <v>0</v>
      </c>
      <c r="H289" s="42">
        <v>0</v>
      </c>
      <c r="I289" s="42">
        <v>0</v>
      </c>
      <c r="J289" s="42">
        <v>0</v>
      </c>
      <c r="K289" s="42"/>
      <c r="L289" s="42"/>
      <c r="M289" s="42"/>
      <c r="N289" s="42">
        <v>0</v>
      </c>
      <c r="O289" s="43">
        <f t="shared" si="11"/>
        <v>54393240.399999999</v>
      </c>
    </row>
    <row r="290" spans="2:16" x14ac:dyDescent="0.25">
      <c r="B290" s="54" t="s">
        <v>72</v>
      </c>
      <c r="C290" s="100"/>
      <c r="D290" s="55"/>
      <c r="E290" s="42">
        <v>14646248.039999999</v>
      </c>
      <c r="F290" s="42">
        <v>0</v>
      </c>
      <c r="G290" s="42">
        <v>0</v>
      </c>
      <c r="H290" s="42">
        <v>0</v>
      </c>
      <c r="I290" s="42">
        <v>0</v>
      </c>
      <c r="J290" s="42">
        <v>0</v>
      </c>
      <c r="K290" s="42"/>
      <c r="L290" s="42"/>
      <c r="M290" s="42"/>
      <c r="N290" s="42">
        <v>0</v>
      </c>
      <c r="O290" s="43">
        <f t="shared" si="11"/>
        <v>14646248.039999999</v>
      </c>
    </row>
    <row r="291" spans="2:16" x14ac:dyDescent="0.25">
      <c r="B291" s="54" t="s">
        <v>73</v>
      </c>
      <c r="C291" s="100"/>
      <c r="D291" s="55"/>
      <c r="E291" s="42">
        <v>2509148974.21</v>
      </c>
      <c r="F291" s="42">
        <v>0</v>
      </c>
      <c r="G291" s="42">
        <v>0</v>
      </c>
      <c r="H291" s="42">
        <v>0</v>
      </c>
      <c r="I291" s="42">
        <v>0</v>
      </c>
      <c r="J291" s="42">
        <v>0</v>
      </c>
      <c r="K291" s="42"/>
      <c r="L291" s="42"/>
      <c r="M291" s="42"/>
      <c r="N291" s="42">
        <v>0</v>
      </c>
      <c r="O291" s="43">
        <f t="shared" si="11"/>
        <v>2509148974.21</v>
      </c>
    </row>
    <row r="292" spans="2:16" ht="12" thickBot="1" x14ac:dyDescent="0.3">
      <c r="B292" s="54" t="s">
        <v>74</v>
      </c>
      <c r="C292" s="100"/>
      <c r="D292" s="55"/>
      <c r="E292" s="42">
        <v>0</v>
      </c>
      <c r="F292" s="42">
        <v>0</v>
      </c>
      <c r="G292" s="42">
        <v>0</v>
      </c>
      <c r="H292" s="42">
        <v>0</v>
      </c>
      <c r="I292" s="42">
        <v>0</v>
      </c>
      <c r="J292" s="42">
        <v>4860131220.5599995</v>
      </c>
      <c r="K292" s="42"/>
      <c r="L292" s="42"/>
      <c r="M292" s="42"/>
      <c r="N292" s="42">
        <v>0</v>
      </c>
      <c r="O292" s="43">
        <f t="shared" si="11"/>
        <v>4860131220.5599995</v>
      </c>
    </row>
    <row r="293" spans="2:16" s="35" customFormat="1" ht="12" thickBot="1" x14ac:dyDescent="0.3">
      <c r="B293" s="48" t="s">
        <v>75</v>
      </c>
      <c r="C293" s="102"/>
      <c r="D293" s="109"/>
      <c r="E293" s="104">
        <f t="shared" ref="E293:I293" si="12">SUM(E287:E292)</f>
        <v>2651741049.6500001</v>
      </c>
      <c r="F293" s="104">
        <f t="shared" si="12"/>
        <v>0</v>
      </c>
      <c r="G293" s="104">
        <f t="shared" si="12"/>
        <v>0</v>
      </c>
      <c r="H293" s="104">
        <f t="shared" si="12"/>
        <v>0</v>
      </c>
      <c r="I293" s="104">
        <f t="shared" si="12"/>
        <v>0</v>
      </c>
      <c r="J293" s="104">
        <f>SUM(J287:J292)</f>
        <v>4860131220.5599995</v>
      </c>
      <c r="K293" s="104"/>
      <c r="L293" s="104"/>
      <c r="M293" s="104"/>
      <c r="N293" s="104">
        <f t="shared" ref="N293" si="13">SUM(N287:N292)</f>
        <v>0</v>
      </c>
      <c r="O293" s="105">
        <f>SUM(O287:O292)</f>
        <v>7511872270.2099991</v>
      </c>
      <c r="P293" s="72"/>
    </row>
    <row r="294" spans="2:16" ht="12" thickBot="1" x14ac:dyDescent="0.3"/>
    <row r="295" spans="2:16" ht="12" thickBot="1" x14ac:dyDescent="0.3">
      <c r="B295" s="48" t="s">
        <v>76</v>
      </c>
      <c r="C295" s="101"/>
      <c r="D295" s="62"/>
      <c r="E295" s="63">
        <f t="shared" ref="E295:O295" si="14">+E293+E281</f>
        <v>17110500502.65</v>
      </c>
      <c r="F295" s="63">
        <f t="shared" si="14"/>
        <v>14244156860.629999</v>
      </c>
      <c r="G295" s="63">
        <f t="shared" si="14"/>
        <v>11391935651.120001</v>
      </c>
      <c r="H295" s="63">
        <f t="shared" si="14"/>
        <v>27863599509.779999</v>
      </c>
      <c r="I295" s="63">
        <f t="shared" si="14"/>
        <v>33045764496.480003</v>
      </c>
      <c r="J295" s="63">
        <f t="shared" si="14"/>
        <v>140891586291.66003</v>
      </c>
      <c r="K295" s="63"/>
      <c r="L295" s="63"/>
      <c r="M295" s="63"/>
      <c r="N295" s="63">
        <f t="shared" si="14"/>
        <v>-8641383842.7900009</v>
      </c>
      <c r="O295" s="106">
        <f t="shared" si="14"/>
        <v>564427679163.46997</v>
      </c>
    </row>
    <row r="296" spans="2:16" x14ac:dyDescent="0.25">
      <c r="B296" s="49"/>
      <c r="C296" s="98"/>
      <c r="D296" s="49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</row>
    <row r="297" spans="2:16" x14ac:dyDescent="0.25">
      <c r="B297" s="49"/>
      <c r="C297" s="98"/>
      <c r="D297" s="49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</row>
    <row r="298" spans="2:16" x14ac:dyDescent="0.25">
      <c r="B298" s="49"/>
      <c r="C298" s="98"/>
      <c r="D298" s="49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</row>
    <row r="299" spans="2:16" x14ac:dyDescent="0.2">
      <c r="B299" s="60"/>
    </row>
    <row r="300" spans="2:16" customFormat="1" ht="15" x14ac:dyDescent="0.25">
      <c r="B300" s="128" t="s">
        <v>66</v>
      </c>
      <c r="C300" s="128"/>
      <c r="O300" s="61"/>
      <c r="P300" s="73"/>
    </row>
    <row r="301" spans="2:16" customFormat="1" ht="15" x14ac:dyDescent="0.25">
      <c r="B301" s="18" t="s">
        <v>65</v>
      </c>
      <c r="C301" s="87"/>
      <c r="O301" s="61"/>
      <c r="P301" s="73"/>
    </row>
    <row r="302" spans="2:16" customFormat="1" ht="15" x14ac:dyDescent="0.25">
      <c r="B302" s="18" t="s">
        <v>61</v>
      </c>
      <c r="C302" s="87"/>
      <c r="P302" s="73"/>
    </row>
    <row r="303" spans="2:16" customFormat="1" ht="15" x14ac:dyDescent="0.25">
      <c r="B303" s="18"/>
      <c r="C303" s="87"/>
      <c r="P303" s="73"/>
    </row>
    <row r="304" spans="2:16" customFormat="1" ht="15" x14ac:dyDescent="0.25">
      <c r="B304" s="18"/>
      <c r="C304" s="87"/>
      <c r="I304" s="61"/>
      <c r="P304" s="73"/>
    </row>
    <row r="305" spans="2:16" customFormat="1" ht="15" x14ac:dyDescent="0.25">
      <c r="B305" s="19" t="s">
        <v>62</v>
      </c>
      <c r="C305" s="87"/>
      <c r="I305" s="61"/>
      <c r="P305" s="73"/>
    </row>
    <row r="306" spans="2:16" customFormat="1" ht="15" x14ac:dyDescent="0.25">
      <c r="B306" s="18" t="s">
        <v>64</v>
      </c>
      <c r="C306" s="87"/>
      <c r="I306" s="61"/>
      <c r="P306" s="73"/>
    </row>
    <row r="307" spans="2:16" customFormat="1" ht="15" x14ac:dyDescent="0.25">
      <c r="B307" s="18" t="s">
        <v>61</v>
      </c>
      <c r="C307" s="87"/>
      <c r="P307" s="73"/>
    </row>
    <row r="308" spans="2:16" customFormat="1" ht="15" x14ac:dyDescent="0.25">
      <c r="B308" s="18"/>
      <c r="C308" s="88"/>
      <c r="P308" s="73"/>
    </row>
    <row r="309" spans="2:16" customFormat="1" ht="15" x14ac:dyDescent="0.25">
      <c r="B309" s="18"/>
      <c r="C309" s="88"/>
      <c r="P309" s="73"/>
    </row>
  </sheetData>
  <autoFilter ref="B6:R280" xr:uid="{4AAE9E61-CDC8-41BF-8636-A6CE2A694B70}"/>
  <mergeCells count="1">
    <mergeCell ref="B300:C300"/>
  </mergeCells>
  <pageMargins left="0.94488188976377963" right="0.23622047244094491" top="0.74803149606299213" bottom="0.74803149606299213" header="0.31496062992125984" footer="0.31496062992125984"/>
  <pageSetup paperSize="5" scale="55" fitToHeight="0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Marzo_2025</vt:lpstr>
      <vt:lpstr>2024-2025</vt:lpstr>
      <vt:lpstr>Marzo_2025 (2)</vt:lpstr>
      <vt:lpstr>Marzo_2025!Títulos_a_imprimir</vt:lpstr>
      <vt:lpstr>'Marzo_2025 (2)'!Títulos_a_imprimir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Diana Marcela, Saavedra Garzon</cp:lastModifiedBy>
  <cp:lastPrinted>2018-11-22T15:16:15Z</cp:lastPrinted>
  <dcterms:created xsi:type="dcterms:W3CDTF">2017-11-16T14:43:06Z</dcterms:created>
  <dcterms:modified xsi:type="dcterms:W3CDTF">2025-05-13T22:35:18Z</dcterms:modified>
</cp:coreProperties>
</file>